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A36477110\Desktop\"/>
    </mc:Choice>
  </mc:AlternateContent>
  <bookViews>
    <workbookView xWindow="0" yWindow="0" windowWidth="25200" windowHeight="11760"/>
  </bookViews>
  <sheets>
    <sheet name="Overview Ys" sheetId="1" r:id="rId1"/>
  </sheets>
  <externalReferences>
    <externalReference r:id="rId2"/>
    <externalReference r:id="rId3"/>
    <externalReference r:id="rId4"/>
    <externalReference r:id="rId5"/>
  </externalReferences>
  <definedNames>
    <definedName name="__FDS_HYPERLINK_TOGGLE_STATE__" hidden="1">"ON"</definedName>
    <definedName name="__FDS_UNIQUE_RANGE_ID_GENERATOR_COUNTER" hidden="1">1</definedName>
    <definedName name="_1_FY16">'[1]Graphic Cockpit'!$B$1349:INDEX('[1]Graphic Cockpit'!$B$1349:$B$1360,COUNTA('[1]Graphic Cockpit'!$B$1349:$B$1360),1)</definedName>
    <definedName name="_1_FY17">'[1]Graphic Cockpit'!$C$1349:INDEX('[1]Graphic Cockpit'!$C$1349:$C$1360,COUNTA('[1]Graphic Cockpit'!$C$1349:$C$1360),1)</definedName>
    <definedName name="_1_FY18">'[1]Graphic Cockpit'!$D$1349:INDEX('[1]Graphic Cockpit'!$D$1349:$D$1360,COUNTA('[1]Graphic Cockpit'!$D$1349:$D$1360),1)</definedName>
    <definedName name="_10_FY16">'[1]Graphic Cockpit'!$J$1409:INDEX('[1]Graphic Cockpit'!$J$1409:$J$1420,COUNTA('[1]Graphic Cockpit'!$J$1409:$J$1420),1)</definedName>
    <definedName name="_10_FY17">'[1]Graphic Cockpit'!$K$1409:INDEX('[1]Graphic Cockpit'!$K$1409:$K$1420,COUNTA('[1]Graphic Cockpit'!$K$1409:$K$1420),1)</definedName>
    <definedName name="_10_FY18">'[1]Graphic Cockpit'!$L$1409:INDEX('[1]Graphic Cockpit'!$L$1409:$L$1420,COUNTA('[1]Graphic Cockpit'!$L$1409:$L$1420),1)</definedName>
    <definedName name="_11_0Graph_S">'[2]Rev&amp;CoGS'!#REF!</definedName>
    <definedName name="_12_0Graph_S">'[2]Rev&amp;CoGS'!#REF!</definedName>
    <definedName name="_2_FY16">'[1]Graphic Cockpit'!$J$1349:INDEX('[1]Graphic Cockpit'!$J$1349:$J$1360,COUNTA('[1]Graphic Cockpit'!$J$1349:$J$1360),1)</definedName>
    <definedName name="_2_FY17">'[1]Graphic Cockpit'!$K$1349:INDEX('[1]Graphic Cockpit'!$K$1349:$K$1360,COUNTA('[1]Graphic Cockpit'!$K$1349:$K$1360),1)</definedName>
    <definedName name="_2_FY18">'[1]Graphic Cockpit'!$L$1349:INDEX('[1]Graphic Cockpit'!$L$1349:$L$1360,COUNTA('[1]Graphic Cockpit'!$L$1349:$L$1360),1)</definedName>
    <definedName name="_3_0Equity_capital_contribut">'[3]D2 DCF'!#REF!</definedName>
    <definedName name="_3_FY16">'[1]Graphic Cockpit'!$B$1364:INDEX('[1]Graphic Cockpit'!$B$1364:$B$1375,COUNTA('[1]Graphic Cockpit'!$B$1364:$B$1375),1)</definedName>
    <definedName name="_3_FY17">'[1]Graphic Cockpit'!$C$1364:INDEX('[1]Graphic Cockpit'!$C$1364:$C$1375,COUNTA('[1]Graphic Cockpit'!$C$1364:$C$1375),1)</definedName>
    <definedName name="_3_FY18">'[1]Graphic Cockpit'!$D$1364:INDEX('[1]Graphic Cockpit'!$D$1364:$D$1375,COUNTA('[1]Graphic Cockpit'!$D$1364:$D$1375),1)</definedName>
    <definedName name="_4_0Equity_capital_contribut">'[3]D2 DCF'!#REF!</definedName>
    <definedName name="_4_FY16">'[1]Graphic Cockpit'!$J$1364:INDEX('[1]Graphic Cockpit'!$J$1364:$J$1375,COUNTA('[1]Graphic Cockpit'!$J$1364:$J$1375),1)</definedName>
    <definedName name="_4_FY17">'[1]Graphic Cockpit'!$K$1364:INDEX('[1]Graphic Cockpit'!$K$1364:$K$1375,COUNTA('[1]Graphic Cockpit'!$K$1364:$K$1375),1)</definedName>
    <definedName name="_4_FY18">'[1]Graphic Cockpit'!$L$1364:INDEX('[1]Graphic Cockpit'!$L$1364:$L$1375,COUNTA('[1]Graphic Cockpit'!$L$1364:$L$1375),1)</definedName>
    <definedName name="_5_FY16">'[1]Graphic Cockpit'!$B$1379:INDEX('[1]Graphic Cockpit'!$B$1379:$B$1390,COUNTA('[1]Graphic Cockpit'!$B$1379:$B$1390),1)</definedName>
    <definedName name="_5_FY17">'[1]Graphic Cockpit'!$C$1379:INDEX('[1]Graphic Cockpit'!$C$1379:$C$1390,COUNTA('[1]Graphic Cockpit'!$C$1379:$C$1390),1)</definedName>
    <definedName name="_5_FY18">'[1]Graphic Cockpit'!$D$1379:INDEX('[1]Graphic Cockpit'!$D$1379:$D$1390,COUNTA('[1]Graphic Cockpit'!$D$1379:$D$1390),1)</definedName>
    <definedName name="_6_FY16">'[1]Graphic Cockpit'!$J$1379:INDEX('[1]Graphic Cockpit'!$J$1379:$J$1390,COUNTA('[1]Graphic Cockpit'!$J$1379:$J$1390),1)</definedName>
    <definedName name="_6_FY17">'[1]Graphic Cockpit'!$K$1379:INDEX('[1]Graphic Cockpit'!$K$1379:$K$1390,COUNTA('[1]Graphic Cockpit'!$K$1379:$K$1390),1)</definedName>
    <definedName name="_6_FY18">'[1]Graphic Cockpit'!$L$1379:INDEX('[1]Graphic Cockpit'!$L$1379:$L$1390,COUNTA('[1]Graphic Cockpit'!$L$1379:$L$1390),1)</definedName>
    <definedName name="_7_0FINANCING_REQUIREM">'[3]D2 DCF'!#REF!</definedName>
    <definedName name="_7_FY16">'[1]Graphic Cockpit'!$B$1394:INDEX('[1]Graphic Cockpit'!$B$1394:$B$1405,COUNTA('[1]Graphic Cockpit'!$B$1394:$B$1405),1)</definedName>
    <definedName name="_7_FY17">'[1]Graphic Cockpit'!$C$1394:INDEX('[1]Graphic Cockpit'!$C$1394:$C$1405,COUNTA('[1]Graphic Cockpit'!$C$1394:$C$1405),1)</definedName>
    <definedName name="_7_FY18">'[1]Graphic Cockpit'!$D$1394:INDEX('[1]Graphic Cockpit'!$D$1394:$D$1405,COUNTA('[1]Graphic Cockpit'!$D$1394:$D$1405),1)</definedName>
    <definedName name="_8_0FINANCING_REQUIREM">'[3]D2 DCF'!#REF!</definedName>
    <definedName name="_8_FY16">'[1]Graphic Cockpit'!$J$1394:INDEX('[1]Graphic Cockpit'!$J$1394:$J$1405,COUNTA('[1]Graphic Cockpit'!$J$1394:$J$1405),1)</definedName>
    <definedName name="_8_FY17">'[1]Graphic Cockpit'!$K$1394:INDEX('[1]Graphic Cockpit'!$K$1394:$K$1405,COUNTA('[1]Graphic Cockpit'!$K$1394:$K$1405),1)</definedName>
    <definedName name="_8_FY18">'[1]Graphic Cockpit'!$L$1394:INDEX('[1]Graphic Cockpit'!$L$1394:$L$1405,COUNTA('[1]Graphic Cockpit'!$L$1394:$L$1405),1)</definedName>
    <definedName name="_9_FY16">'[1]Graphic Cockpit'!$B$1409:INDEX('[1]Graphic Cockpit'!$B$1409:$B$1420,COUNTA('[1]Graphic Cockpit'!$B$1409:$B$1420),1)</definedName>
    <definedName name="_9_FY17">'[1]Graphic Cockpit'!$C$1409:INDEX('[1]Graphic Cockpit'!$C$1409:$C$1420,COUNTA('[1]Graphic Cockpit'!$C$1409:$C$1420),1)</definedName>
    <definedName name="_9_FY18">'[1]Graphic Cockpit'!$D$1409:INDEX('[1]Graphic Cockpit'!$D$1409:$D$1420,COUNTA('[1]Graphic Cockpit'!$D$1409:$D$1420),1)</definedName>
    <definedName name="_g3" localSheetId="0" hidden="1">{"sweden",#N/A,FALSE,"Sweden";"germany",#N/A,FALSE,"Germany";"portugal",#N/A,FALSE,"Portugal";"belgium",#N/A,FALSE,"Belgium";"japan",#N/A,FALSE,"Japan ";"italy",#N/A,FALSE,"Italy";"spain",#N/A,FALSE,"Spain";"korea",#N/A,FALSE,"Korea"}</definedName>
    <definedName name="_g3" hidden="1">{"sweden",#N/A,FALSE,"Sweden";"germany",#N/A,FALSE,"Germany";"portugal",#N/A,FALSE,"Portugal";"belgium",#N/A,FALSE,"Belgium";"japan",#N/A,FALSE,"Japan ";"italy",#N/A,FALSE,"Italy";"spain",#N/A,FALSE,"Spain";"korea",#N/A,FALSE,"Korea"}</definedName>
    <definedName name="_g4" localSheetId="0" hidden="1">{"Line Efficiency",#N/A,FALSE,"Benchmarking"}</definedName>
    <definedName name="_g4" hidden="1">{"Line Efficiency",#N/A,FALSE,"Benchmarking"}</definedName>
    <definedName name="_g5" localSheetId="0" hidden="1">{"print 1",#N/A,FALSE,"PrimeCo PCS";"print 2",#N/A,FALSE,"PrimeCo PCS";"valuation",#N/A,FALSE,"PrimeCo PCS"}</definedName>
    <definedName name="_g5" hidden="1">{"print 1",#N/A,FALSE,"PrimeCo PCS";"print 2",#N/A,FALSE,"PrimeCo PCS";"valuation",#N/A,FALSE,"PrimeCo PCS"}</definedName>
    <definedName name="_g6" localSheetId="0" hidden="1">{#N/A,#N/A,FALSE,"Spain MKT";#N/A,#N/A,FALSE,"Assumptions";#N/A,#N/A,FALSE,"Adve";#N/A,#N/A,FALSE,"E-Commerce";#N/A,#N/A,FALSE,"Opex";#N/A,#N/A,FALSE,"P&amp;L";#N/A,#N/A,FALSE,"FCF &amp; DCF"}</definedName>
    <definedName name="_g6" hidden="1">{#N/A,#N/A,FALSE,"Spain MKT";#N/A,#N/A,FALSE,"Assumptions";#N/A,#N/A,FALSE,"Adve";#N/A,#N/A,FALSE,"E-Commerce";#N/A,#N/A,FALSE,"Opex";#N/A,#N/A,FALSE,"P&amp;L";#N/A,#N/A,FALSE,"FCF &amp; DCF"}</definedName>
    <definedName name="_g7" localSheetId="0" hidden="1">{"Tarifica91",#N/A,FALSE,"Tariffs";"Tarifica92",#N/A,FALSE,"Tariffs";"Tarifica93",#N/A,FALSE,"Tariffs";"Tarifica94",#N/A,FALSE,"Tariffs";"Tarifica95",#N/A,FALSE,"Tariffs";"Tarifica96",#N/A,FALSE,"Tariffs"}</definedName>
    <definedName name="_g7" hidden="1">{"Tarifica91",#N/A,FALSE,"Tariffs";"Tarifica92",#N/A,FALSE,"Tariffs";"Tarifica93",#N/A,FALSE,"Tariffs";"Tarifica94",#N/A,FALSE,"Tariffs";"Tarifica95",#N/A,FALSE,"Tariffs";"Tarifica96",#N/A,FALSE,"Tariffs"}</definedName>
    <definedName name="_g8" localSheetId="0" hidden="1">{"Tariff Comparison",#N/A,FALSE,"Benchmarking";"Tariff Comparison 2",#N/A,FALSE,"Benchmarking";"Tariff Comparison 3",#N/A,FALSE,"Benchmarking"}</definedName>
    <definedName name="_g8" hidden="1">{"Tariff Comparison",#N/A,FALSE,"Benchmarking";"Tariff Comparison 2",#N/A,FALSE,"Benchmarking";"Tariff Comparison 3",#N/A,FALSE,"Benchmarking"}</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 localSheetId="0"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abc"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Achsenbeschriftung">'[1]Graphic Cockpit'!$H$1349:INDEX('[1]Graphic Cockpit'!$H$1349:$H$1360,COUNTA('[1]Graphic Cockpit'!$H$1349:$H$1360),1)</definedName>
    <definedName name="Auswahl">'[1]Graphic Cockpit'!#REF!</definedName>
    <definedName name="Bank_of_America">'[1]Graphic Cockpit'!#REF!</definedName>
    <definedName name="cde" localSheetId="0" hidden="1">{"subs",#N/A,FALSE,"database ";"proportional",#N/A,FALSE,"database "}</definedName>
    <definedName name="cde" hidden="1">{"subs",#N/A,FALSE,"database ";"proportional",#N/A,FALSE,"database "}</definedName>
    <definedName name="DE">'[1]Graphic Output'!$Y$7:$Y$9</definedName>
    <definedName name="_xlnm.Print_Area" localSheetId="0">'Overview Ys'!$A$2:$AH$125</definedName>
    <definedName name="_xlnm.Print_Titles" localSheetId="0">'Overview Ys'!$12:$12</definedName>
    <definedName name="efg" localSheetId="0" hidden="1">{"Employee Efficiency",#N/A,FALSE,"Benchmarking"}</definedName>
    <definedName name="efg" hidden="1">{"Employee Efficiency",#N/A,FALSE,"Benchmarking"}</definedName>
    <definedName name="forecast" localSheetId="0">[4]Quicklinks!$A$43:$A$49</definedName>
    <definedName name="forecast">[1]Quicklinks!$A$48:$A$54</definedName>
    <definedName name="forecast2" localSheetId="0">[4]Quicklinks!$A$51:$A$53</definedName>
    <definedName name="g" hidden="1">{"Tariff Comparison",#N/A,FALSE,"Benchmarking";"Tariff Comparison 2",#N/A,FALSE,"Benchmarking";"Tariff Comparison 3",#N/A,FALSE,"Benchmarking"}</definedName>
    <definedName name="KPI">'[1]Graphic Output'!#REF!</definedName>
    <definedName name="Quicklinks">'[1]Graphic Cockpit'!#REF!</definedName>
    <definedName name="Revenues">'[1]Graphic Cockpit'!$B$7:$D$285+'[1]Graphic Cockpit'!$B$7:$D$15,'[1]Graphic Cockpit'!$B$25:$D$33,'[1]Graphic Cockpit'!$B$43:$D$51,'[1]Graphic Cockpit'!$B$61:$D$69,'[1]Graphic Cockpit'!$B$79:$D$87,'[1]Graphic Cockpit'!$B$97:$D$105,'[1]Graphic Cockpit'!$B$115:$D$123,'[1]Graphic Cockpit'!$B$134:$D$142,'[1]Graphic Cockpit'!$B$152:$D$160,'[1]Graphic Cockpit'!$B$170:$D$178,'[1]Graphic Cockpit'!$B$187:$D$195,'[1]Graphic Cockpit'!$B$205:$D$213,'[1]Graphic Cockpit'!$B$223:$D$231,'[1]Graphic Cockpit'!$B$241:$D$249,'[1]Graphic Cockpit'!$B$259:$D$267,'[1]Graphic Cockpit'!$B$277:$D$285</definedName>
    <definedName name="wrn.All._.Company._.Analyses." localSheetId="0"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database." localSheetId="0" hidden="1">{"subs",#N/A,FALSE,"database ";"proportional",#N/A,FALSE,"database "}</definedName>
    <definedName name="wrn.database." hidden="1">{"subs",#N/A,FALSE,"database ";"proportional",#N/A,FALSE,"database "}</definedName>
    <definedName name="wrn.Employee._.Efficiency." localSheetId="0" hidden="1">{"Employee Efficiency",#N/A,FALSE,"Benchmarking"}</definedName>
    <definedName name="wrn.Employee._.Efficiency." hidden="1">{"Employee Efficiency",#N/A,FALSE,"Benchmarking"}</definedName>
    <definedName name="wrn.international." localSheetId="0"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Line._.Efficiency." localSheetId="0" hidden="1">{"Line Efficiency",#N/A,FALSE,"Benchmarking"}</definedName>
    <definedName name="wrn.Line._.Efficiency." hidden="1">{"Line Efficiency",#N/A,FALSE,"Benchmarking"}</definedName>
    <definedName name="wrn.PrimeCo." localSheetId="0" hidden="1">{"print 1",#N/A,FALSE,"PrimeCo PCS";"print 2",#N/A,FALSE,"PrimeCo PCS";"valuation",#N/A,FALSE,"PrimeCo PCS"}</definedName>
    <definedName name="wrn.PrimeCo." hidden="1">{"print 1",#N/A,FALSE,"PrimeCo PCS";"print 2",#N/A,FALSE,"PrimeCo PCS";"valuation",#N/A,FALSE,"PrimeCo PCS"}</definedName>
    <definedName name="wrn.print._.pages." localSheetId="0" hidden="1">{#N/A,#N/A,FALSE,"Spain MKT";#N/A,#N/A,FALSE,"Assumptions";#N/A,#N/A,FALSE,"Adve";#N/A,#N/A,FALSE,"E-Commerce";#N/A,#N/A,FALSE,"Opex";#N/A,#N/A,FALSE,"P&amp;L";#N/A,#N/A,FALSE,"FCF &amp; DCF"}</definedName>
    <definedName name="wrn.print._.pages." hidden="1">{#N/A,#N/A,FALSE,"Spain MKT";#N/A,#N/A,FALSE,"Assumptions";#N/A,#N/A,FALSE,"Adve";#N/A,#N/A,FALSE,"E-Commerce";#N/A,#N/A,FALSE,"Opex";#N/A,#N/A,FALSE,"P&amp;L";#N/A,#N/A,FALSE,"FCF &amp; DCF"}</definedName>
    <definedName name="wrn.Tariff._.Analysis." localSheetId="0" hidden="1">{"Tarifica91",#N/A,FALSE,"Tariffs";"Tarifica92",#N/A,FALSE,"Tariffs";"Tarifica93",#N/A,FALSE,"Tariffs";"Tarifica94",#N/A,FALSE,"Tariffs";"Tarifica95",#N/A,FALSE,"Tariffs";"Tarifica96",#N/A,FALSE,"Tariffs"}</definedName>
    <definedName name="wrn.Tariff._.Analysis." hidden="1">{"Tarifica91",#N/A,FALSE,"Tariffs";"Tarifica92",#N/A,FALSE,"Tariffs";"Tarifica93",#N/A,FALSE,"Tariffs";"Tarifica94",#N/A,FALSE,"Tariffs";"Tarifica95",#N/A,FALSE,"Tariffs";"Tarifica96",#N/A,FALSE,"Tariffs"}</definedName>
    <definedName name="wrn.Tariff._.Comaprison." localSheetId="0" hidden="1">{"Tariff Comparison",#N/A,FALSE,"Benchmarking";"Tariff Comparison 2",#N/A,FALSE,"Benchmarking";"Tariff Comparison 3",#N/A,FALSE,"Benchmarking"}</definedName>
    <definedName name="wrn.Tariff._.Comaprison." hidden="1">{"Tariff Comparison",#N/A,FALSE,"Benchmarking";"Tariff Comparison 2",#N/A,FALSE,"Benchmarking";"Tariff Comparison 3",#N/A,FALSE,"Benchmarking"}</definedName>
    <definedName name="Z_82EF7F68_AE60_4A60_ABDF_0628EECE1985_.wvu.Cols" localSheetId="0" hidden="1">'Overview Ys'!#REF!</definedName>
    <definedName name="Z_82EF7F68_AE60_4A60_ABDF_0628EECE1985_.wvu.PrintArea" localSheetId="0" hidden="1">'Overview Ys'!$A$12:$AD$114</definedName>
    <definedName name="Z_82EF7F68_AE60_4A60_ABDF_0628EECE1985_.wvu.PrintTitles" localSheetId="0" hidden="1">'Overview Ys'!$12:$12</definedName>
    <definedName name="Z_82EF7F68_AE60_4A60_ABDF_0628EECE1985_.wvu.Rows" localSheetId="0" hidden="1">'Overview Ys'!$1:$1,'Overview Ys'!#REF!,'Overview Ys'!#REF!,'Overview Ys'!#REF!,'Overview Ys'!#REF!</definedName>
    <definedName name="Z_C58CF9B4_4AF9_4AC2_9DFE_8001A5B43970_.wvu.Cols" localSheetId="0" hidden="1">'Overview Ys'!#REF!</definedName>
    <definedName name="Z_C58CF9B4_4AF9_4AC2_9DFE_8001A5B43970_.wvu.PrintArea" localSheetId="0" hidden="1">'Overview Ys'!$A$12:$AD$114</definedName>
    <definedName name="Z_C58CF9B4_4AF9_4AC2_9DFE_8001A5B43970_.wvu.PrintTitles" localSheetId="0" hidden="1">'Overview Ys'!$12:$12</definedName>
    <definedName name="Z_C58CF9B4_4AF9_4AC2_9DFE_8001A5B43970_.wvu.Rows" localSheetId="0" hidden="1">'Overview Ys'!$1:$1,'Overview Ys'!#REF!,'Overview Ys'!#REF!,'Overview Ys'!#REF!,'Overview Ys'!#REF!</definedName>
  </definedNames>
  <calcPr calcId="171027" calcMode="autoNoTable" iterate="1" iterateCount="1"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D1" i="1"/>
  <c r="C1" i="1"/>
  <c r="B1" i="1"/>
</calcChain>
</file>

<file path=xl/sharedStrings.xml><?xml version="1.0" encoding="utf-8"?>
<sst xmlns="http://schemas.openxmlformats.org/spreadsheetml/2006/main" count="388" uniqueCount="74">
  <si>
    <t>Median</t>
  </si>
  <si>
    <t>Disclaimer</t>
  </si>
  <si>
    <t xml:space="preserve">This document has been issued by Deutsche Telekom AG for information purposes only and is not intended to constitute investment advice. It is based on estimates and forecasts of various analysts regarding our revenues, earnings and business developments. </t>
  </si>
  <si>
    <t>Such estimates and forecasts cannot be independently verified by reason of the subjective character. Deutsche Telekom gives no guarantee, representation or warranty and is not responsible or liable as to its accuracy and completeness.</t>
  </si>
  <si>
    <t>Haftungsausschluss</t>
  </si>
  <si>
    <t xml:space="preserve">Dieses Dokument wurde von der Deutschen Telekom AG ausschließlich zu Informationszwecken erstellt und dient keinesfalls der Anlageberatung. Es beruht auf der Bewertung der bisherigen und Einschätzung der zukünftigen Umsatz-, Gewinn- und </t>
  </si>
  <si>
    <t xml:space="preserve">Geschäftsentwicklung durch verschiedene Börsenanalysten. Die Bewertungen und Einschätzungen sind wegen ihres subjektiven Charakters einer unabhängigen Verifizierung nicht zugänglich. Trotz sorgfältiger Prüfung kann die Deutsche Telekom AG keine Garantie, </t>
  </si>
  <si>
    <t>Zusicherung oder Gewährleistung für die Vollständigkeit und Richtigkeit abgeben; eine Verantwortlichkeit und Haftung ist folglich insoweit ausgeschlossen.</t>
  </si>
  <si>
    <t># of estimates</t>
  </si>
  <si>
    <t>High</t>
  </si>
  <si>
    <t>Low</t>
  </si>
  <si>
    <t>Average</t>
  </si>
  <si>
    <t>FY 17</t>
  </si>
  <si>
    <t>FY 18</t>
  </si>
  <si>
    <t>FY 19</t>
  </si>
  <si>
    <t>FY 20</t>
  </si>
  <si>
    <t>CAGR 16/20</t>
  </si>
  <si>
    <t>CAGR 15/19 Act</t>
  </si>
  <si>
    <t>Total Service revs</t>
  </si>
  <si>
    <t>Group Development</t>
  </si>
  <si>
    <t>DFMG</t>
  </si>
  <si>
    <t>Other</t>
  </si>
  <si>
    <t>Q2</t>
  </si>
  <si>
    <t>FY    21</t>
  </si>
  <si>
    <t>DE</t>
  </si>
  <si>
    <t>Mobile Service revs</t>
  </si>
  <si>
    <t>Mobile Contract Net Adds Germany ['000]</t>
  </si>
  <si>
    <t xml:space="preserve">Mobile Serv Rev Market yoy </t>
  </si>
  <si>
    <t>Retail Line Losses ['000]</t>
  </si>
  <si>
    <t>BB retail Net Adds DT ['000]</t>
  </si>
  <si>
    <t>Broadband Net Adds total market ['000]</t>
  </si>
  <si>
    <t>TV Customer</t>
  </si>
  <si>
    <t>USA (gross revs in €)</t>
  </si>
  <si>
    <t xml:space="preserve">  Gross revs in $</t>
  </si>
  <si>
    <t>Service revs in $</t>
  </si>
  <si>
    <t>FX-Rate: 1 Euro for ...</t>
  </si>
  <si>
    <t>EU</t>
  </si>
  <si>
    <t>Poland</t>
  </si>
  <si>
    <t>Czechs</t>
  </si>
  <si>
    <t>Austria</t>
  </si>
  <si>
    <t>Greece</t>
  </si>
  <si>
    <t>Hungary</t>
  </si>
  <si>
    <t>Slovakia</t>
  </si>
  <si>
    <t>Croatia</t>
  </si>
  <si>
    <t>Romania</t>
  </si>
  <si>
    <t>Netherland</t>
  </si>
  <si>
    <t>T-Systems</t>
  </si>
  <si>
    <t>GHS</t>
  </si>
  <si>
    <t>Reconciliation</t>
  </si>
  <si>
    <t>Group revenues</t>
  </si>
  <si>
    <t/>
  </si>
  <si>
    <t>Net Revenues</t>
  </si>
  <si>
    <t>USA</t>
  </si>
  <si>
    <t>Adj. EBITDA</t>
  </si>
  <si>
    <t xml:space="preserve">     $</t>
  </si>
  <si>
    <t xml:space="preserve">     $ Ex handset leasing</t>
  </si>
  <si>
    <t>Adj. Group EBITDA</t>
  </si>
  <si>
    <t xml:space="preserve">     ex US EBITDA</t>
  </si>
  <si>
    <t>Adj. Group EBITDA ex handset leasing</t>
  </si>
  <si>
    <t>Adj. EBITDA-Margin</t>
  </si>
  <si>
    <t>Adj. Group EBITDA-Margin</t>
  </si>
  <si>
    <t>Cash Capex (w/o Spectrum)</t>
  </si>
  <si>
    <t xml:space="preserve">     USA $</t>
  </si>
  <si>
    <t>Group Cash Capex (w/o Spectrum)</t>
  </si>
  <si>
    <t>FCF before dividends</t>
  </si>
  <si>
    <t>FCF reported by TMUS</t>
  </si>
  <si>
    <t>Dividend per Share</t>
  </si>
  <si>
    <t>Net Financial Debt</t>
  </si>
  <si>
    <t>Assumed spending on spectrum</t>
  </si>
  <si>
    <t>Adj. D&amp;A</t>
  </si>
  <si>
    <t>Adj. D&amp;A ex handset leasing</t>
  </si>
  <si>
    <t>Adj. Group EBIT</t>
  </si>
  <si>
    <t>Net income adjusted</t>
  </si>
  <si>
    <t>Net Income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</si>
</sst>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4" x14ac:knownFonts="1">
    <font>
      <sz val="11"/>
      <color theme="1"/>
      <name val="Calibri"/>
      <family val="2"/>
      <scheme val="minor"/>
    </font>
    <font>
      <sz val="10"/>
      <name val="Arial"/>
      <family val="2"/>
    </font>
    <font>
      <b/>
      <sz val="13"/>
      <name val="Arial"/>
      <family val="2"/>
    </font>
    <font>
      <b/>
      <sz val="11"/>
      <name val="Arial"/>
      <family val="2"/>
    </font>
    <font>
      <b/>
      <sz val="12"/>
      <name val="Arial"/>
      <family val="2"/>
    </font>
    <font>
      <sz val="12"/>
      <name val="Arial"/>
      <family val="2"/>
    </font>
    <font>
      <b/>
      <sz val="12"/>
      <color indexed="8"/>
      <name val="Arial"/>
      <family val="2"/>
    </font>
    <font>
      <b/>
      <sz val="10"/>
      <color indexed="8"/>
      <name val="Arial"/>
      <family val="2"/>
    </font>
    <font>
      <b/>
      <sz val="14"/>
      <name val="Arial"/>
      <family val="2"/>
    </font>
    <font>
      <b/>
      <sz val="10"/>
      <name val="Arial"/>
      <family val="2"/>
    </font>
    <font>
      <sz val="10"/>
      <color indexed="8"/>
      <name val="MS Sans Serif"/>
      <family val="2"/>
    </font>
    <font>
      <sz val="11"/>
      <name val="Arial"/>
      <family val="2"/>
    </font>
    <font>
      <b/>
      <sz val="30"/>
      <color theme="0"/>
      <name val="Arial"/>
      <family val="2"/>
    </font>
    <font>
      <b/>
      <sz val="10"/>
      <color theme="0"/>
      <name val="Arial"/>
      <family val="2"/>
    </font>
  </fonts>
  <fills count="9">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3399"/>
        <bgColor indexed="64"/>
      </patternFill>
    </fill>
  </fills>
  <borders count="2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n">
        <color indexed="64"/>
      </left>
      <right/>
      <top/>
      <bottom/>
      <diagonal/>
    </border>
    <border>
      <left/>
      <right style="thin">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auto="1"/>
      </bottom>
      <diagonal/>
    </border>
    <border>
      <left/>
      <right style="thick">
        <color indexed="64"/>
      </right>
      <top/>
      <bottom style="medium">
        <color auto="1"/>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xf numFmtId="0" fontId="1" fillId="0" borderId="0"/>
    <xf numFmtId="9" fontId="1" fillId="0" borderId="0" applyFont="0" applyFill="0" applyBorder="0" applyAlignment="0" applyProtection="0"/>
    <xf numFmtId="0" fontId="10" fillId="0" borderId="0" applyNumberFormat="0" applyFont="0" applyFill="0" applyBorder="0" applyAlignment="0" applyProtection="0"/>
  </cellStyleXfs>
  <cellXfs count="161">
    <xf numFmtId="0" fontId="0" fillId="0" borderId="0" xfId="0"/>
    <xf numFmtId="0" fontId="1" fillId="0" borderId="1" xfId="1" applyFont="1" applyFill="1" applyBorder="1"/>
    <xf numFmtId="1" fontId="2" fillId="0" borderId="2" xfId="1" applyNumberFormat="1" applyFont="1" applyFill="1" applyBorder="1" applyAlignment="1">
      <alignment horizontal="right"/>
    </xf>
    <xf numFmtId="1" fontId="1" fillId="0" borderId="2" xfId="1" applyNumberFormat="1" applyFont="1" applyFill="1" applyBorder="1"/>
    <xf numFmtId="0" fontId="1" fillId="0" borderId="2" xfId="1" applyFont="1" applyFill="1" applyBorder="1"/>
    <xf numFmtId="164" fontId="1" fillId="0" borderId="2" xfId="1" applyNumberFormat="1" applyFont="1" applyFill="1" applyBorder="1"/>
    <xf numFmtId="1" fontId="3" fillId="0" borderId="2" xfId="1" applyNumberFormat="1" applyFont="1" applyFill="1" applyBorder="1" applyAlignment="1">
      <alignment horizontal="right"/>
    </xf>
    <xf numFmtId="164" fontId="1" fillId="2" borderId="2" xfId="1" applyNumberFormat="1" applyFont="1" applyFill="1" applyBorder="1"/>
    <xf numFmtId="164" fontId="1" fillId="3" borderId="2" xfId="1" applyNumberFormat="1" applyFont="1" applyFill="1" applyBorder="1"/>
    <xf numFmtId="0" fontId="1" fillId="0" borderId="3" xfId="1" applyFont="1" applyFill="1" applyBorder="1"/>
    <xf numFmtId="0" fontId="1" fillId="0" borderId="0" xfId="1" applyFont="1" applyFill="1" applyBorder="1"/>
    <xf numFmtId="0" fontId="4" fillId="0" borderId="1" xfId="1" applyFont="1" applyFill="1" applyBorder="1"/>
    <xf numFmtId="0" fontId="4" fillId="0" borderId="3" xfId="1" applyFont="1" applyFill="1" applyBorder="1"/>
    <xf numFmtId="0" fontId="1" fillId="0" borderId="0" xfId="1" applyFont="1" applyBorder="1"/>
    <xf numFmtId="0" fontId="5" fillId="0" borderId="4" xfId="1" applyFont="1" applyFill="1" applyBorder="1"/>
    <xf numFmtId="1" fontId="2" fillId="0" borderId="0" xfId="1" applyNumberFormat="1" applyFont="1" applyFill="1" applyBorder="1" applyAlignment="1">
      <alignment horizontal="right"/>
    </xf>
    <xf numFmtId="1" fontId="1" fillId="0" borderId="0" xfId="1" applyNumberFormat="1" applyFont="1" applyFill="1" applyBorder="1"/>
    <xf numFmtId="164" fontId="1" fillId="0" borderId="0" xfId="1" applyNumberFormat="1" applyFont="1" applyFill="1" applyBorder="1"/>
    <xf numFmtId="0" fontId="1" fillId="0" borderId="5" xfId="1" applyFont="1" applyFill="1" applyBorder="1"/>
    <xf numFmtId="0" fontId="5" fillId="0" borderId="5" xfId="1" applyFont="1" applyFill="1" applyBorder="1"/>
    <xf numFmtId="0" fontId="5" fillId="0" borderId="4" xfId="1" applyFont="1" applyBorder="1"/>
    <xf numFmtId="0" fontId="5" fillId="0" borderId="5" xfId="1" applyFont="1" applyBorder="1"/>
    <xf numFmtId="0" fontId="4" fillId="0" borderId="4" xfId="1" applyFont="1" applyFill="1" applyBorder="1"/>
    <xf numFmtId="0" fontId="4" fillId="0" borderId="5" xfId="1" applyFont="1" applyFill="1" applyBorder="1"/>
    <xf numFmtId="164" fontId="8" fillId="2" borderId="3" xfId="1" applyNumberFormat="1" applyFont="1" applyFill="1" applyBorder="1" applyAlignment="1">
      <alignment horizontal="right" wrapText="1"/>
    </xf>
    <xf numFmtId="164" fontId="8" fillId="3" borderId="2" xfId="1" applyNumberFormat="1" applyFont="1" applyFill="1" applyBorder="1" applyAlignment="1">
      <alignment horizontal="right" wrapText="1"/>
    </xf>
    <xf numFmtId="0" fontId="7" fillId="0" borderId="0" xfId="1" applyFont="1" applyFill="1" applyBorder="1" applyAlignment="1">
      <alignment horizontal="right"/>
    </xf>
    <xf numFmtId="0" fontId="7" fillId="4" borderId="0" xfId="1" applyFont="1" applyFill="1" applyAlignment="1">
      <alignment horizontal="right"/>
    </xf>
    <xf numFmtId="0" fontId="9" fillId="5" borderId="4" xfId="1" applyFont="1" applyFill="1" applyBorder="1" applyAlignment="1">
      <alignment horizontal="left"/>
    </xf>
    <xf numFmtId="3" fontId="3" fillId="6" borderId="8" xfId="1" applyNumberFormat="1" applyFont="1" applyFill="1" applyBorder="1" applyAlignment="1">
      <alignment horizontal="right"/>
    </xf>
    <xf numFmtId="1" fontId="1" fillId="5" borderId="0" xfId="1" applyNumberFormat="1" applyFont="1" applyFill="1" applyBorder="1" applyAlignment="1">
      <alignment horizontal="right"/>
    </xf>
    <xf numFmtId="3" fontId="1" fillId="5" borderId="0" xfId="1" applyNumberFormat="1" applyFont="1" applyFill="1" applyBorder="1" applyAlignment="1">
      <alignment horizontal="right"/>
    </xf>
    <xf numFmtId="3" fontId="1" fillId="5" borderId="0" xfId="2" applyNumberFormat="1" applyFont="1" applyFill="1" applyBorder="1" applyAlignment="1">
      <alignment horizontal="right"/>
    </xf>
    <xf numFmtId="3" fontId="1" fillId="5" borderId="9" xfId="2" applyNumberFormat="1" applyFont="1" applyFill="1" applyBorder="1" applyAlignment="1">
      <alignment horizontal="right"/>
    </xf>
    <xf numFmtId="164" fontId="1" fillId="2" borderId="5" xfId="2" applyNumberFormat="1" applyFont="1" applyFill="1" applyBorder="1" applyAlignment="1">
      <alignment horizontal="right"/>
    </xf>
    <xf numFmtId="164" fontId="1" fillId="3" borderId="0" xfId="2" applyNumberFormat="1" applyFont="1" applyFill="1" applyBorder="1" applyAlignment="1">
      <alignment horizontal="right"/>
    </xf>
    <xf numFmtId="0" fontId="9" fillId="5" borderId="10" xfId="1" applyFont="1" applyFill="1" applyBorder="1" applyAlignment="1">
      <alignment horizontal="left"/>
    </xf>
    <xf numFmtId="0" fontId="1" fillId="0" borderId="0" xfId="1" applyFont="1"/>
    <xf numFmtId="0" fontId="1" fillId="0" borderId="4" xfId="1" applyFont="1" applyFill="1" applyBorder="1" applyAlignment="1">
      <alignment horizontal="left" indent="1"/>
    </xf>
    <xf numFmtId="1" fontId="1" fillId="0" borderId="0" xfId="1" applyNumberFormat="1" applyFont="1" applyBorder="1" applyAlignment="1">
      <alignment horizontal="right"/>
    </xf>
    <xf numFmtId="3" fontId="1" fillId="0" borderId="0" xfId="1" applyNumberFormat="1" applyFont="1" applyBorder="1" applyAlignment="1">
      <alignment horizontal="right"/>
    </xf>
    <xf numFmtId="3" fontId="1" fillId="0" borderId="0" xfId="2" applyNumberFormat="1" applyFont="1" applyBorder="1" applyAlignment="1">
      <alignment horizontal="right"/>
    </xf>
    <xf numFmtId="3" fontId="1" fillId="0" borderId="9" xfId="2" applyNumberFormat="1" applyFont="1" applyBorder="1" applyAlignment="1">
      <alignment horizontal="right"/>
    </xf>
    <xf numFmtId="0" fontId="1" fillId="0" borderId="10" xfId="1" applyFont="1" applyFill="1" applyBorder="1" applyAlignment="1">
      <alignment horizontal="left" indent="1"/>
    </xf>
    <xf numFmtId="165" fontId="1" fillId="5" borderId="4" xfId="1" applyNumberFormat="1" applyFont="1" applyFill="1" applyBorder="1" applyAlignment="1">
      <alignment horizontal="left" indent="1"/>
    </xf>
    <xf numFmtId="2" fontId="1" fillId="5" borderId="10" xfId="1" applyNumberFormat="1" applyFont="1" applyFill="1" applyBorder="1" applyAlignment="1">
      <alignment horizontal="left" indent="1"/>
    </xf>
    <xf numFmtId="10" fontId="3" fillId="6" borderId="8" xfId="1" applyNumberFormat="1" applyFont="1" applyFill="1" applyBorder="1" applyAlignment="1">
      <alignment horizontal="right"/>
    </xf>
    <xf numFmtId="10" fontId="1" fillId="0" borderId="0" xfId="2" applyNumberFormat="1" applyFont="1" applyBorder="1" applyAlignment="1">
      <alignment horizontal="right"/>
    </xf>
    <xf numFmtId="164" fontId="3" fillId="6" borderId="8" xfId="2" applyNumberFormat="1" applyFont="1" applyFill="1" applyBorder="1" applyAlignment="1">
      <alignment horizontal="right"/>
    </xf>
    <xf numFmtId="164" fontId="1" fillId="0" borderId="0" xfId="2" applyNumberFormat="1" applyFont="1" applyBorder="1" applyAlignment="1">
      <alignment horizontal="right"/>
    </xf>
    <xf numFmtId="164" fontId="1" fillId="0" borderId="9" xfId="2" applyNumberFormat="1" applyFont="1" applyBorder="1" applyAlignment="1">
      <alignment horizontal="right"/>
    </xf>
    <xf numFmtId="164" fontId="1" fillId="5" borderId="10" xfId="2" applyNumberFormat="1" applyFont="1" applyFill="1" applyBorder="1" applyAlignment="1">
      <alignment horizontal="left" indent="2"/>
    </xf>
    <xf numFmtId="164" fontId="1" fillId="0" borderId="0" xfId="2" applyNumberFormat="1" applyFont="1" applyFill="1" applyBorder="1"/>
    <xf numFmtId="164" fontId="1" fillId="0" borderId="0" xfId="2" applyNumberFormat="1" applyFont="1"/>
    <xf numFmtId="2" fontId="1" fillId="5" borderId="4" xfId="1" applyNumberFormat="1" applyFont="1" applyFill="1" applyBorder="1" applyAlignment="1">
      <alignment horizontal="left" indent="1"/>
    </xf>
    <xf numFmtId="0" fontId="1" fillId="0" borderId="11" xfId="1" applyFont="1" applyFill="1" applyBorder="1" applyAlignment="1">
      <alignment horizontal="left" indent="1"/>
    </xf>
    <xf numFmtId="4" fontId="3" fillId="6" borderId="8" xfId="1" applyNumberFormat="1" applyFont="1" applyFill="1" applyBorder="1" applyAlignment="1">
      <alignment horizontal="right"/>
    </xf>
    <xf numFmtId="4" fontId="1" fillId="0" borderId="0" xfId="1" applyNumberFormat="1" applyFont="1" applyBorder="1" applyAlignment="1">
      <alignment horizontal="right"/>
    </xf>
    <xf numFmtId="4" fontId="1" fillId="0" borderId="0" xfId="2" applyNumberFormat="1" applyFont="1" applyBorder="1" applyAlignment="1">
      <alignment horizontal="right"/>
    </xf>
    <xf numFmtId="4" fontId="1" fillId="0" borderId="9" xfId="2" applyNumberFormat="1" applyFont="1" applyBorder="1" applyAlignment="1">
      <alignment horizontal="right"/>
    </xf>
    <xf numFmtId="0" fontId="1" fillId="0" borderId="5" xfId="1" applyFont="1" applyFill="1" applyBorder="1" applyAlignment="1">
      <alignment horizontal="left" indent="1"/>
    </xf>
    <xf numFmtId="0" fontId="9" fillId="5" borderId="11" xfId="1" applyFont="1" applyFill="1" applyBorder="1" applyAlignment="1">
      <alignment horizontal="left"/>
    </xf>
    <xf numFmtId="0" fontId="1" fillId="0" borderId="11" xfId="1" applyFont="1" applyBorder="1" applyAlignment="1">
      <alignment horizontal="left" indent="1"/>
    </xf>
    <xf numFmtId="0" fontId="1" fillId="0" borderId="10" xfId="1" applyFont="1" applyBorder="1" applyAlignment="1">
      <alignment horizontal="left" indent="1"/>
    </xf>
    <xf numFmtId="3" fontId="1" fillId="0" borderId="9" xfId="2" applyNumberFormat="1" applyFont="1" applyFill="1" applyBorder="1" applyAlignment="1">
      <alignment horizontal="right"/>
    </xf>
    <xf numFmtId="0" fontId="1" fillId="4" borderId="0" xfId="1" applyFont="1" applyFill="1"/>
    <xf numFmtId="0" fontId="1" fillId="0" borderId="11" xfId="1" applyFont="1" applyFill="1" applyBorder="1" applyAlignment="1">
      <alignment horizontal="left"/>
    </xf>
    <xf numFmtId="0" fontId="1" fillId="0" borderId="10" xfId="1" applyFont="1" applyFill="1" applyBorder="1" applyAlignment="1">
      <alignment horizontal="left"/>
    </xf>
    <xf numFmtId="0" fontId="9" fillId="4" borderId="11" xfId="1" applyFont="1" applyFill="1" applyBorder="1"/>
    <xf numFmtId="1" fontId="9" fillId="4" borderId="0" xfId="1" applyNumberFormat="1" applyFont="1" applyFill="1" applyBorder="1" applyAlignment="1">
      <alignment horizontal="right"/>
    </xf>
    <xf numFmtId="3" fontId="9" fillId="4" borderId="0" xfId="1" applyNumberFormat="1" applyFont="1" applyFill="1" applyBorder="1" applyAlignment="1">
      <alignment horizontal="right"/>
    </xf>
    <xf numFmtId="3" fontId="9" fillId="4" borderId="0" xfId="2" applyNumberFormat="1" applyFont="1" applyFill="1" applyBorder="1" applyAlignment="1">
      <alignment horizontal="right"/>
    </xf>
    <xf numFmtId="3" fontId="3" fillId="4" borderId="8" xfId="1" applyNumberFormat="1" applyFont="1" applyFill="1" applyBorder="1" applyAlignment="1">
      <alignment horizontal="right"/>
    </xf>
    <xf numFmtId="3" fontId="9" fillId="4" borderId="9" xfId="2" applyNumberFormat="1" applyFont="1" applyFill="1" applyBorder="1" applyAlignment="1">
      <alignment horizontal="right"/>
    </xf>
    <xf numFmtId="164" fontId="9" fillId="2" borderId="5" xfId="2" applyNumberFormat="1" applyFont="1" applyFill="1" applyBorder="1" applyAlignment="1">
      <alignment horizontal="right"/>
    </xf>
    <xf numFmtId="0" fontId="9" fillId="4" borderId="10" xfId="1" applyFont="1" applyFill="1" applyBorder="1"/>
    <xf numFmtId="0" fontId="1" fillId="0" borderId="11" xfId="1" applyFont="1" applyFill="1" applyBorder="1"/>
    <xf numFmtId="0" fontId="1" fillId="0" borderId="10" xfId="1" applyFont="1" applyFill="1" applyBorder="1"/>
    <xf numFmtId="0" fontId="9" fillId="0" borderId="11" xfId="1" applyFont="1" applyFill="1" applyBorder="1"/>
    <xf numFmtId="0" fontId="9" fillId="0" borderId="10" xfId="1" applyFont="1" applyFill="1" applyBorder="1"/>
    <xf numFmtId="0" fontId="1" fillId="0" borderId="12" xfId="1" applyFont="1" applyFill="1" applyBorder="1"/>
    <xf numFmtId="3" fontId="3" fillId="6" borderId="13" xfId="1" applyNumberFormat="1" applyFont="1" applyFill="1" applyBorder="1" applyAlignment="1">
      <alignment horizontal="right"/>
    </xf>
    <xf numFmtId="1" fontId="1" fillId="0" borderId="14" xfId="1" applyNumberFormat="1" applyFont="1" applyBorder="1" applyAlignment="1">
      <alignment horizontal="right"/>
    </xf>
    <xf numFmtId="3" fontId="1" fillId="0" borderId="14" xfId="1" applyNumberFormat="1" applyFont="1" applyBorder="1" applyAlignment="1">
      <alignment horizontal="right"/>
    </xf>
    <xf numFmtId="3" fontId="1" fillId="0" borderId="14" xfId="2" applyNumberFormat="1" applyFont="1" applyBorder="1" applyAlignment="1">
      <alignment horizontal="right"/>
    </xf>
    <xf numFmtId="3" fontId="1" fillId="0" borderId="15" xfId="2" applyNumberFormat="1" applyFont="1" applyBorder="1" applyAlignment="1">
      <alignment horizontal="right"/>
    </xf>
    <xf numFmtId="164" fontId="1" fillId="2" borderId="16" xfId="2" applyNumberFormat="1" applyFont="1" applyFill="1" applyBorder="1" applyAlignment="1">
      <alignment horizontal="right"/>
    </xf>
    <xf numFmtId="0" fontId="1" fillId="0" borderId="4" xfId="1" applyFont="1" applyFill="1" applyBorder="1"/>
    <xf numFmtId="0" fontId="9" fillId="4" borderId="4" xfId="1" applyFont="1" applyFill="1" applyBorder="1"/>
    <xf numFmtId="0" fontId="9" fillId="4" borderId="4" xfId="1" applyFont="1" applyFill="1" applyBorder="1" applyAlignment="1">
      <alignment wrapText="1"/>
    </xf>
    <xf numFmtId="0" fontId="9" fillId="4" borderId="10" xfId="1" applyFont="1" applyFill="1" applyBorder="1" applyAlignment="1">
      <alignment wrapText="1"/>
    </xf>
    <xf numFmtId="0" fontId="9" fillId="0" borderId="4" xfId="1" applyFont="1" applyFill="1" applyBorder="1"/>
    <xf numFmtId="164" fontId="1" fillId="5" borderId="0" xfId="1" applyNumberFormat="1" applyFont="1" applyFill="1" applyBorder="1" applyAlignment="1">
      <alignment horizontal="right"/>
    </xf>
    <xf numFmtId="10" fontId="1" fillId="5" borderId="0" xfId="2" applyNumberFormat="1" applyFont="1" applyFill="1" applyBorder="1" applyAlignment="1">
      <alignment horizontal="right"/>
    </xf>
    <xf numFmtId="10" fontId="1" fillId="5" borderId="9" xfId="2" applyNumberFormat="1" applyFont="1" applyFill="1" applyBorder="1" applyAlignment="1">
      <alignment horizontal="right"/>
    </xf>
    <xf numFmtId="0" fontId="1" fillId="0" borderId="4" xfId="1" applyFont="1" applyBorder="1" applyAlignment="1">
      <alignment horizontal="left" indent="1"/>
    </xf>
    <xf numFmtId="164" fontId="1" fillId="0" borderId="0" xfId="1" applyNumberFormat="1" applyFont="1" applyBorder="1" applyAlignment="1">
      <alignment horizontal="right"/>
    </xf>
    <xf numFmtId="10" fontId="1" fillId="0" borderId="9" xfId="2" applyNumberFormat="1" applyFont="1" applyBorder="1" applyAlignment="1">
      <alignment horizontal="right"/>
    </xf>
    <xf numFmtId="164" fontId="1" fillId="0" borderId="9" xfId="1" applyNumberFormat="1" applyFont="1" applyBorder="1" applyAlignment="1">
      <alignment horizontal="right"/>
    </xf>
    <xf numFmtId="0" fontId="9" fillId="0" borderId="4" xfId="1" applyFont="1" applyFill="1" applyBorder="1" applyAlignment="1">
      <alignment horizontal="left" indent="1"/>
    </xf>
    <xf numFmtId="0" fontId="9" fillId="0" borderId="10" xfId="1" applyFont="1" applyFill="1" applyBorder="1" applyAlignment="1">
      <alignment horizontal="left" indent="1"/>
    </xf>
    <xf numFmtId="0" fontId="9" fillId="0" borderId="4" xfId="3" applyFont="1" applyFill="1" applyBorder="1" applyAlignment="1">
      <alignment horizontal="left" indent="1"/>
    </xf>
    <xf numFmtId="0" fontId="9" fillId="0" borderId="10" xfId="3" applyFont="1" applyFill="1" applyBorder="1" applyAlignment="1">
      <alignment horizontal="left" indent="1"/>
    </xf>
    <xf numFmtId="0" fontId="9" fillId="0" borderId="4" xfId="3" applyFont="1" applyBorder="1" applyAlignment="1">
      <alignment horizontal="left" indent="1"/>
    </xf>
    <xf numFmtId="0" fontId="9" fillId="0" borderId="10" xfId="3" applyFont="1" applyBorder="1" applyAlignment="1">
      <alignment horizontal="left" indent="1"/>
    </xf>
    <xf numFmtId="164" fontId="9" fillId="4" borderId="4" xfId="1" applyNumberFormat="1" applyFont="1" applyFill="1" applyBorder="1"/>
    <xf numFmtId="1" fontId="1" fillId="4" borderId="0" xfId="1" applyNumberFormat="1" applyFont="1" applyFill="1" applyBorder="1" applyAlignment="1">
      <alignment horizontal="right"/>
    </xf>
    <xf numFmtId="164" fontId="1" fillId="4" borderId="0" xfId="1" applyNumberFormat="1" applyFont="1" applyFill="1" applyBorder="1" applyAlignment="1">
      <alignment horizontal="right"/>
    </xf>
    <xf numFmtId="10" fontId="1" fillId="4" borderId="0" xfId="2" applyNumberFormat="1" applyFont="1" applyFill="1" applyBorder="1" applyAlignment="1">
      <alignment horizontal="right"/>
    </xf>
    <xf numFmtId="10" fontId="3" fillId="4" borderId="8" xfId="1" applyNumberFormat="1" applyFont="1" applyFill="1" applyBorder="1" applyAlignment="1">
      <alignment horizontal="right"/>
    </xf>
    <xf numFmtId="10" fontId="1" fillId="4" borderId="9" xfId="2" applyNumberFormat="1" applyFont="1" applyFill="1" applyBorder="1" applyAlignment="1">
      <alignment horizontal="right"/>
    </xf>
    <xf numFmtId="164" fontId="1" fillId="4" borderId="9" xfId="2" applyNumberFormat="1" applyFont="1" applyFill="1" applyBorder="1" applyAlignment="1">
      <alignment horizontal="right"/>
    </xf>
    <xf numFmtId="164" fontId="9" fillId="4" borderId="10" xfId="1" applyNumberFormat="1" applyFont="1" applyFill="1" applyBorder="1"/>
    <xf numFmtId="0" fontId="1" fillId="0" borderId="4" xfId="1" applyFont="1" applyFill="1" applyBorder="1" applyAlignment="1">
      <alignment horizontal="left"/>
    </xf>
    <xf numFmtId="3" fontId="1" fillId="0" borderId="0" xfId="1" applyNumberFormat="1" applyFont="1" applyFill="1" applyBorder="1"/>
    <xf numFmtId="3" fontId="1" fillId="0" borderId="0" xfId="1" applyNumberFormat="1" applyFont="1"/>
    <xf numFmtId="3" fontId="1" fillId="4" borderId="0" xfId="1" applyNumberFormat="1" applyFont="1" applyFill="1" applyBorder="1" applyAlignment="1">
      <alignment horizontal="right"/>
    </xf>
    <xf numFmtId="3" fontId="1" fillId="4" borderId="0" xfId="2" applyNumberFormat="1" applyFont="1" applyFill="1" applyBorder="1" applyAlignment="1">
      <alignment horizontal="right"/>
    </xf>
    <xf numFmtId="3" fontId="1" fillId="4" borderId="9" xfId="2" applyNumberFormat="1" applyFont="1" applyFill="1" applyBorder="1" applyAlignment="1">
      <alignment horizontal="right"/>
    </xf>
    <xf numFmtId="3" fontId="1" fillId="4" borderId="9" xfId="1" applyNumberFormat="1" applyFont="1" applyFill="1" applyBorder="1" applyAlignment="1">
      <alignment horizontal="right"/>
    </xf>
    <xf numFmtId="0" fontId="9" fillId="0" borderId="4" xfId="1" applyFont="1" applyFill="1" applyBorder="1" applyAlignment="1">
      <alignment wrapText="1"/>
    </xf>
    <xf numFmtId="0" fontId="9" fillId="0" borderId="10" xfId="1" applyFont="1" applyFill="1" applyBorder="1" applyAlignment="1">
      <alignment wrapText="1"/>
    </xf>
    <xf numFmtId="9" fontId="1" fillId="0" borderId="0" xfId="2" applyFont="1" applyFill="1" applyBorder="1"/>
    <xf numFmtId="2" fontId="1" fillId="0" borderId="0" xfId="1" applyNumberFormat="1" applyFont="1" applyFill="1" applyBorder="1"/>
    <xf numFmtId="2" fontId="1" fillId="0" borderId="0" xfId="1" applyNumberFormat="1" applyFont="1"/>
    <xf numFmtId="2" fontId="9" fillId="0" borderId="4" xfId="1" applyNumberFormat="1" applyFont="1" applyFill="1" applyBorder="1"/>
    <xf numFmtId="4" fontId="1" fillId="0" borderId="9" xfId="1" applyNumberFormat="1" applyFont="1" applyBorder="1" applyAlignment="1">
      <alignment horizontal="right"/>
    </xf>
    <xf numFmtId="2" fontId="9" fillId="0" borderId="10" xfId="1" applyNumberFormat="1" applyFont="1" applyFill="1" applyBorder="1"/>
    <xf numFmtId="3" fontId="11" fillId="4" borderId="0" xfId="1" applyNumberFormat="1" applyFont="1" applyFill="1" applyBorder="1" applyAlignment="1">
      <alignment horizontal="right"/>
    </xf>
    <xf numFmtId="3" fontId="9" fillId="4" borderId="4" xfId="1" applyNumberFormat="1" applyFont="1" applyFill="1" applyBorder="1"/>
    <xf numFmtId="3" fontId="9" fillId="4" borderId="10" xfId="1" applyNumberFormat="1" applyFont="1" applyFill="1" applyBorder="1"/>
    <xf numFmtId="0" fontId="9" fillId="4" borderId="17" xfId="1" applyFont="1" applyFill="1" applyBorder="1"/>
    <xf numFmtId="1" fontId="1" fillId="4" borderId="18" xfId="1" applyNumberFormat="1" applyFont="1" applyFill="1" applyBorder="1" applyAlignment="1">
      <alignment horizontal="right"/>
    </xf>
    <xf numFmtId="3" fontId="1" fillId="4" borderId="18" xfId="1" applyNumberFormat="1" applyFont="1" applyFill="1" applyBorder="1" applyAlignment="1">
      <alignment horizontal="right"/>
    </xf>
    <xf numFmtId="3" fontId="1" fillId="4" borderId="18" xfId="2" applyNumberFormat="1" applyFont="1" applyFill="1" applyBorder="1" applyAlignment="1">
      <alignment horizontal="right"/>
    </xf>
    <xf numFmtId="3" fontId="3" fillId="4" borderId="19" xfId="1" applyNumberFormat="1" applyFont="1" applyFill="1" applyBorder="1" applyAlignment="1">
      <alignment horizontal="right"/>
    </xf>
    <xf numFmtId="3" fontId="1" fillId="4" borderId="20" xfId="2" applyNumberFormat="1" applyFont="1" applyFill="1" applyBorder="1" applyAlignment="1">
      <alignment horizontal="right"/>
    </xf>
    <xf numFmtId="3" fontId="1" fillId="4" borderId="20" xfId="1" applyNumberFormat="1" applyFont="1" applyFill="1" applyBorder="1" applyAlignment="1">
      <alignment horizontal="right"/>
    </xf>
    <xf numFmtId="164" fontId="1" fillId="2" borderId="21" xfId="2" applyNumberFormat="1" applyFont="1" applyFill="1" applyBorder="1" applyAlignment="1">
      <alignment horizontal="right"/>
    </xf>
    <xf numFmtId="164" fontId="1" fillId="3" borderId="0" xfId="1" applyNumberFormat="1" applyFont="1" applyFill="1" applyBorder="1"/>
    <xf numFmtId="0" fontId="1" fillId="0" borderId="17" xfId="1" applyFont="1" applyFill="1" applyBorder="1"/>
    <xf numFmtId="1" fontId="2" fillId="0" borderId="18" xfId="1" applyNumberFormat="1" applyFont="1" applyFill="1" applyBorder="1" applyAlignment="1">
      <alignment horizontal="right"/>
    </xf>
    <xf numFmtId="1" fontId="1" fillId="0" borderId="18" xfId="1" applyNumberFormat="1" applyFont="1" applyFill="1" applyBorder="1"/>
    <xf numFmtId="0" fontId="1" fillId="0" borderId="18" xfId="1" applyFont="1" applyFill="1" applyBorder="1"/>
    <xf numFmtId="164" fontId="1" fillId="0" borderId="18" xfId="1" applyNumberFormat="1" applyFont="1" applyFill="1" applyBorder="1"/>
    <xf numFmtId="164" fontId="1" fillId="0" borderId="21" xfId="1" applyNumberFormat="1" applyFont="1" applyFill="1" applyBorder="1"/>
    <xf numFmtId="0" fontId="1" fillId="0" borderId="21" xfId="1" applyFont="1" applyFill="1" applyBorder="1"/>
    <xf numFmtId="0" fontId="1" fillId="0" borderId="10" xfId="1" applyFont="1" applyBorder="1"/>
    <xf numFmtId="1" fontId="2" fillId="7" borderId="0" xfId="1" applyNumberFormat="1" applyFont="1" applyFill="1" applyBorder="1" applyAlignment="1">
      <alignment horizontal="right"/>
    </xf>
    <xf numFmtId="1" fontId="1" fillId="0" borderId="0" xfId="1" applyNumberFormat="1" applyFont="1" applyBorder="1"/>
    <xf numFmtId="164" fontId="1" fillId="0" borderId="0" xfId="1" applyNumberFormat="1" applyFont="1" applyBorder="1"/>
    <xf numFmtId="1" fontId="3" fillId="7" borderId="0" xfId="1" applyNumberFormat="1" applyFont="1" applyFill="1" applyBorder="1" applyAlignment="1">
      <alignment horizontal="right"/>
    </xf>
    <xf numFmtId="1" fontId="3" fillId="7" borderId="4" xfId="1" applyNumberFormat="1" applyFont="1" applyFill="1" applyBorder="1" applyAlignment="1">
      <alignment horizontal="right"/>
    </xf>
    <xf numFmtId="164" fontId="1" fillId="2" borderId="0" xfId="1" applyNumberFormat="1" applyFont="1" applyFill="1" applyBorder="1"/>
    <xf numFmtId="0" fontId="6" fillId="8" borderId="1" xfId="1" applyFont="1" applyFill="1" applyBorder="1" applyAlignment="1">
      <alignment horizontal="right" vertical="center" wrapText="1"/>
    </xf>
    <xf numFmtId="0" fontId="6" fillId="8" borderId="7" xfId="1" applyFont="1" applyFill="1" applyBorder="1" applyAlignment="1">
      <alignment horizontal="right" vertical="center" wrapText="1"/>
    </xf>
    <xf numFmtId="3" fontId="12" fillId="8" borderId="6" xfId="1" applyNumberFormat="1" applyFont="1" applyFill="1" applyBorder="1" applyAlignment="1">
      <alignment horizontal="center" wrapText="1"/>
    </xf>
    <xf numFmtId="1" fontId="13" fillId="8" borderId="2" xfId="1" applyNumberFormat="1" applyFont="1" applyFill="1" applyBorder="1" applyAlignment="1">
      <alignment horizontal="right" textRotation="90"/>
    </xf>
    <xf numFmtId="0" fontId="13" fillId="8" borderId="2" xfId="1" applyFont="1" applyFill="1" applyBorder="1" applyAlignment="1">
      <alignment horizontal="right"/>
    </xf>
    <xf numFmtId="164" fontId="13" fillId="8" borderId="2" xfId="1" applyNumberFormat="1" applyFont="1" applyFill="1" applyBorder="1" applyAlignment="1">
      <alignment horizontal="right"/>
    </xf>
    <xf numFmtId="164" fontId="13" fillId="8" borderId="2" xfId="1" applyNumberFormat="1" applyFont="1" applyFill="1" applyBorder="1" applyAlignment="1">
      <alignment horizontal="right" wrapText="1"/>
    </xf>
  </cellXfs>
  <cellStyles count="4">
    <cellStyle name="%" xfId="3"/>
    <cellStyle name="Prozent 2" xfId="2"/>
    <cellStyle name="Standard" xfId="0" builtinId="0"/>
    <cellStyle name="Standard_consensus_1 2 2" xfId="1"/>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435428</xdr:colOff>
      <xdr:row>11</xdr:row>
      <xdr:rowOff>95250</xdr:rowOff>
    </xdr:from>
    <xdr:to>
      <xdr:col>33</xdr:col>
      <xdr:colOff>2228850</xdr:colOff>
      <xdr:row>11</xdr:row>
      <xdr:rowOff>952500</xdr:rowOff>
    </xdr:to>
    <xdr:pic>
      <xdr:nvPicPr>
        <xdr:cNvPr id="2" name="Grafik 1" descr="Logo weiss.png">
          <a:extLst>
            <a:ext uri="{FF2B5EF4-FFF2-40B4-BE49-F238E27FC236}">
              <a16:creationId xmlns:a16="http://schemas.microsoft.com/office/drawing/2014/main" id="{FF60639E-D3B3-4978-AC2C-0D41A8A6D163}"/>
            </a:ext>
          </a:extLst>
        </xdr:cNvPr>
        <xdr:cNvPicPr>
          <a:picLocks noChangeAspect="1"/>
        </xdr:cNvPicPr>
      </xdr:nvPicPr>
      <xdr:blipFill>
        <a:blip xmlns:r="http://schemas.openxmlformats.org/officeDocument/2006/relationships" r:embed="rId1" cstate="print"/>
        <a:stretch>
          <a:fillRect/>
        </a:stretch>
      </xdr:blipFill>
      <xdr:spPr>
        <a:xfrm>
          <a:off x="20809403" y="2209800"/>
          <a:ext cx="1793422" cy="857250"/>
        </a:xfrm>
        <a:prstGeom prst="rect">
          <a:avLst/>
        </a:prstGeom>
      </xdr:spPr>
    </xdr:pic>
    <xdr:clientData/>
  </xdr:twoCellAnchor>
  <xdr:twoCellAnchor editAs="oneCell">
    <xdr:from>
      <xdr:col>0</xdr:col>
      <xdr:colOff>276225</xdr:colOff>
      <xdr:row>11</xdr:row>
      <xdr:rowOff>85725</xdr:rowOff>
    </xdr:from>
    <xdr:to>
      <xdr:col>0</xdr:col>
      <xdr:colOff>2069647</xdr:colOff>
      <xdr:row>11</xdr:row>
      <xdr:rowOff>942975</xdr:rowOff>
    </xdr:to>
    <xdr:pic>
      <xdr:nvPicPr>
        <xdr:cNvPr id="3" name="Grafik 2" descr="Logo weiss.png">
          <a:extLst>
            <a:ext uri="{FF2B5EF4-FFF2-40B4-BE49-F238E27FC236}">
              <a16:creationId xmlns:a16="http://schemas.microsoft.com/office/drawing/2014/main" id="{D0BE71CA-42D1-4252-A3C5-EA903A60445C}"/>
            </a:ext>
          </a:extLst>
        </xdr:cNvPr>
        <xdr:cNvPicPr>
          <a:picLocks noChangeAspect="1"/>
        </xdr:cNvPicPr>
      </xdr:nvPicPr>
      <xdr:blipFill>
        <a:blip xmlns:r="http://schemas.openxmlformats.org/officeDocument/2006/relationships" r:embed="rId1" cstate="print"/>
        <a:stretch>
          <a:fillRect/>
        </a:stretch>
      </xdr:blipFill>
      <xdr:spPr>
        <a:xfrm>
          <a:off x="276225" y="2200275"/>
          <a:ext cx="1793422"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717%20Q2%20Consensus_post%20feedbac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esln01s\res2\Telecoms\MODELS\UK\CWC\CWC_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esln01s\res2\Telecoms\MODELS\GERMANY\Deutsche%20Telekom\Model\D297wi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r.telekom.de/2013/11_DT_Results/Q4/12_Consensus/Consensus%20Master%20Q2-13%20(INTERNAL)%20POST%20FEEDBACK%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links"/>
      <sheetName val="Summary"/>
      <sheetName val="Summary 2"/>
      <sheetName val="Q Cockpit"/>
      <sheetName val="FY Cockpit"/>
      <sheetName val="FY+1 Cockpit"/>
      <sheetName val="Overview Ys"/>
      <sheetName val="Overview Qs"/>
      <sheetName val="Graphic Output"/>
      <sheetName val="Q1 Estimates"/>
      <sheetName val="Q2 Estimates"/>
      <sheetName val="Q3 Estimates"/>
      <sheetName val="Q4 Estimates"/>
      <sheetName val="CY Estimates"/>
      <sheetName val="CY+1 Estimates"/>
      <sheetName val="CY+2 Estimates"/>
      <sheetName val="CY+3 Estimates"/>
      <sheetName val="CY+4 Estimates"/>
      <sheetName val="BoA"/>
      <sheetName val="Barclays"/>
      <sheetName val="Berenberg"/>
      <sheetName val="Citi"/>
      <sheetName val="Commerzbank"/>
      <sheetName val="CS"/>
      <sheetName val="Deutsche"/>
      <sheetName val="Exane"/>
      <sheetName val="GS"/>
      <sheetName val="HSBC"/>
      <sheetName val="Jefferies"/>
      <sheetName val="JPM"/>
      <sheetName val="Cheuvreux"/>
      <sheetName val="LBBW"/>
      <sheetName val="Macquarie"/>
      <sheetName val="Morgan Stanley"/>
      <sheetName val="Newstreet"/>
      <sheetName val="Raymond James"/>
      <sheetName val="RBC"/>
      <sheetName val="Redburn"/>
      <sheetName val="Bernstein"/>
      <sheetName val="SG"/>
      <sheetName val="UBS"/>
      <sheetName val="Non-Core"/>
      <sheetName val="Non-Core (2)"/>
      <sheetName val="Diagramme Input"/>
      <sheetName val="Input Actuals"/>
      <sheetName val="Current Actuals"/>
      <sheetName val="Configurated Planning view"/>
      <sheetName val="Planung Input"/>
      <sheetName val="Graphic Cockpit"/>
      <sheetName val="Overview Ys Q114"/>
      <sheetName val="Overview Ys Q214"/>
      <sheetName val="Overview Ys Q314"/>
      <sheetName val="Overview Ys Q414"/>
      <sheetName val="Overview Ys Q115"/>
      <sheetName val="Overview Ys Q215"/>
      <sheetName val="Overview Ys Q315"/>
      <sheetName val="Overview Ys Q415"/>
      <sheetName val="Overview Ys Q116"/>
      <sheetName val="Overview Ys Q216"/>
      <sheetName val="Overview Ys Q316"/>
      <sheetName val="Overview Ys Q416"/>
    </sheetNames>
    <sheetDataSet>
      <sheetData sheetId="0">
        <row r="48">
          <cell r="A48" t="str">
            <v>iPF '15</v>
          </cell>
        </row>
        <row r="49">
          <cell r="A49" t="str">
            <v>FC 0</v>
          </cell>
        </row>
        <row r="50">
          <cell r="A50" t="str">
            <v>FC 5+7</v>
          </cell>
        </row>
        <row r="51">
          <cell r="A51" t="str">
            <v>iPF '16</v>
          </cell>
        </row>
        <row r="52">
          <cell r="A52" t="str">
            <v>FC 8+4</v>
          </cell>
        </row>
        <row r="53">
          <cell r="A53" t="str">
            <v>Act</v>
          </cell>
        </row>
        <row r="54">
          <cell r="A54"/>
        </row>
      </sheetData>
      <sheetData sheetId="1"/>
      <sheetData sheetId="2"/>
      <sheetData sheetId="3"/>
      <sheetData sheetId="4"/>
      <sheetData sheetId="5"/>
      <sheetData sheetId="6"/>
      <sheetData sheetId="7"/>
      <sheetData sheetId="8">
        <row r="7">
          <cell r="Y7"/>
        </row>
        <row r="8">
          <cell r="Y8"/>
        </row>
        <row r="9">
          <cell r="Y9"/>
        </row>
      </sheetData>
      <sheetData sheetId="9"/>
      <sheetData sheetId="10">
        <row r="3">
          <cell r="B3">
            <v>5332.7684422017937</v>
          </cell>
        </row>
      </sheetData>
      <sheetData sheetId="11"/>
      <sheetData sheetId="12"/>
      <sheetData sheetId="13">
        <row r="3">
          <cell r="B3">
            <v>21725.481477613983</v>
          </cell>
        </row>
      </sheetData>
      <sheetData sheetId="14">
        <row r="3">
          <cell r="B3">
            <v>21857.173021549625</v>
          </cell>
        </row>
      </sheetData>
      <sheetData sheetId="15">
        <row r="3">
          <cell r="B3">
            <v>21943.672035362</v>
          </cell>
        </row>
      </sheetData>
      <sheetData sheetId="16">
        <row r="3">
          <cell r="B3">
            <v>22052.786717640291</v>
          </cell>
        </row>
      </sheetData>
      <sheetData sheetId="17">
        <row r="3">
          <cell r="B3">
            <v>22142.039772946813</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X2" t="str">
            <v>Q2</v>
          </cell>
        </row>
      </sheetData>
      <sheetData sheetId="44"/>
      <sheetData sheetId="45"/>
      <sheetData sheetId="46">
        <row r="3">
          <cell r="B3" t="str">
            <v>DE</v>
          </cell>
        </row>
      </sheetData>
      <sheetData sheetId="47"/>
      <sheetData sheetId="48">
        <row r="7">
          <cell r="B7">
            <v>21836.669828061291</v>
          </cell>
          <cell r="C7">
            <v>21778.550641993723</v>
          </cell>
          <cell r="D7">
            <v>21739.732584323585</v>
          </cell>
        </row>
        <row r="8">
          <cell r="B8">
            <v>21797.806611498181</v>
          </cell>
          <cell r="C8">
            <v>21736.552455155583</v>
          </cell>
          <cell r="D8">
            <v>21650.792113428743</v>
          </cell>
        </row>
        <row r="9">
          <cell r="B9">
            <v>21722.141956278956</v>
          </cell>
          <cell r="C9">
            <v>21673.850855281602</v>
          </cell>
          <cell r="D9">
            <v>21594.774536322075</v>
          </cell>
        </row>
        <row r="10">
          <cell r="B10">
            <v>21858.826968640835</v>
          </cell>
          <cell r="C10">
            <v>21794.053949082579</v>
          </cell>
          <cell r="D10">
            <v>21820.218593483358</v>
          </cell>
        </row>
        <row r="11">
          <cell r="B11">
            <v>22152.613300956968</v>
          </cell>
          <cell r="C11">
            <v>22263.338942466962</v>
          </cell>
          <cell r="D11">
            <v>22399.790307284609</v>
          </cell>
        </row>
        <row r="12">
          <cell r="B12">
            <v>22302.414873591984</v>
          </cell>
          <cell r="C12">
            <v>22368.426931886897</v>
          </cell>
          <cell r="D12">
            <v>22515.011664704263</v>
          </cell>
        </row>
        <row r="13">
          <cell r="B13">
            <v>22419.233205981705</v>
          </cell>
          <cell r="C13">
            <v>22511.530303072621</v>
          </cell>
          <cell r="D13">
            <v>22673.092745042559</v>
          </cell>
        </row>
        <row r="14">
          <cell r="B14">
            <v>22457.491055999999</v>
          </cell>
          <cell r="C14">
            <v>22594.900326261879</v>
          </cell>
          <cell r="D14">
            <v>22806.000284646085</v>
          </cell>
        </row>
        <row r="15">
          <cell r="B15">
            <v>22303</v>
          </cell>
          <cell r="C15">
            <v>22421</v>
          </cell>
          <cell r="D15">
            <v>22565</v>
          </cell>
        </row>
        <row r="16">
          <cell r="B16">
            <v>22071.75921016412</v>
          </cell>
          <cell r="C16">
            <v>22165.18943586907</v>
          </cell>
          <cell r="D16">
            <v>22298.231933838062</v>
          </cell>
        </row>
        <row r="17">
          <cell r="B17">
            <v>21912.341073794083</v>
          </cell>
          <cell r="C17">
            <v>21996.260512539167</v>
          </cell>
          <cell r="D17">
            <v>22125.363646573998</v>
          </cell>
        </row>
        <row r="18">
          <cell r="B18">
            <v>22027.029359820248</v>
          </cell>
          <cell r="C18">
            <v>22011.770930272643</v>
          </cell>
          <cell r="D18">
            <v>22168.651604420105</v>
          </cell>
        </row>
        <row r="24">
          <cell r="B24" t="str">
            <v>FY 16</v>
          </cell>
          <cell r="C24" t="str">
            <v>FY 17</v>
          </cell>
          <cell r="D24" t="str">
            <v>FY 18</v>
          </cell>
        </row>
        <row r="25">
          <cell r="B25">
            <v>22512.18362902465</v>
          </cell>
          <cell r="C25">
            <v>23166.655545422229</v>
          </cell>
          <cell r="D25">
            <v>23785.924067316311</v>
          </cell>
        </row>
        <row r="26">
          <cell r="B26">
            <v>23296.277250905445</v>
          </cell>
          <cell r="C26">
            <v>24025.714522794497</v>
          </cell>
          <cell r="D26">
            <v>25069.709751122558</v>
          </cell>
        </row>
        <row r="27">
          <cell r="B27">
            <v>24750.462017030011</v>
          </cell>
          <cell r="C27">
            <v>25307.376691936512</v>
          </cell>
          <cell r="D27">
            <v>26139.279170025504</v>
          </cell>
        </row>
        <row r="28">
          <cell r="B28">
            <v>27692.269778454291</v>
          </cell>
          <cell r="C28">
            <v>28433.30795144277</v>
          </cell>
          <cell r="D28">
            <v>29393.223388340099</v>
          </cell>
        </row>
        <row r="29">
          <cell r="B29">
            <v>31148.319008226397</v>
          </cell>
          <cell r="C29">
            <v>32526.268430063523</v>
          </cell>
          <cell r="D29">
            <v>33650.444104817238</v>
          </cell>
        </row>
        <row r="30">
          <cell r="B30">
            <v>30855.823889899053</v>
          </cell>
          <cell r="C30">
            <v>32214.120872876461</v>
          </cell>
          <cell r="D30">
            <v>33456.729997372189</v>
          </cell>
        </row>
        <row r="31">
          <cell r="B31">
            <v>30731.572676518666</v>
          </cell>
          <cell r="C31">
            <v>32140.600310529659</v>
          </cell>
          <cell r="D31">
            <v>33296.786149854852</v>
          </cell>
        </row>
        <row r="32">
          <cell r="B32">
            <v>31384.582264060329</v>
          </cell>
          <cell r="C32">
            <v>33080.5890517718</v>
          </cell>
          <cell r="D32">
            <v>34000.5058246923</v>
          </cell>
        </row>
        <row r="33">
          <cell r="B33">
            <v>31027</v>
          </cell>
          <cell r="C33">
            <v>32721</v>
          </cell>
          <cell r="D33">
            <v>34334</v>
          </cell>
        </row>
        <row r="34">
          <cell r="B34">
            <v>32227.16216216216</v>
          </cell>
          <cell r="C34">
            <v>34550.069369369368</v>
          </cell>
          <cell r="D34">
            <v>36203.813665834692</v>
          </cell>
        </row>
        <row r="35">
          <cell r="B35">
            <v>32989.038548058968</v>
          </cell>
          <cell r="C35">
            <v>35497.385265872406</v>
          </cell>
          <cell r="D35">
            <v>37693.729887796515</v>
          </cell>
        </row>
        <row r="36">
          <cell r="B36">
            <v>33410.571848117965</v>
          </cell>
          <cell r="C36">
            <v>37660.710322182844</v>
          </cell>
          <cell r="D36">
            <v>39751.971197424558</v>
          </cell>
        </row>
        <row r="40">
          <cell r="B40"/>
          <cell r="C40"/>
        </row>
        <row r="41">
          <cell r="B41"/>
          <cell r="C41"/>
          <cell r="D41"/>
        </row>
        <row r="42">
          <cell r="B42" t="str">
            <v>FY 16</v>
          </cell>
          <cell r="C42" t="str">
            <v>FY 17</v>
          </cell>
          <cell r="D42" t="str">
            <v>FY 18</v>
          </cell>
        </row>
        <row r="43">
          <cell r="B43">
            <v>30658.122699152693</v>
          </cell>
          <cell r="C43">
            <v>31461.880131738009</v>
          </cell>
          <cell r="D43">
            <v>32127.462389799042</v>
          </cell>
        </row>
        <row r="44">
          <cell r="B44">
            <v>31755.179509966576</v>
          </cell>
          <cell r="C44">
            <v>32781.43907569773</v>
          </cell>
          <cell r="D44">
            <v>34306.463940590125</v>
          </cell>
        </row>
        <row r="45">
          <cell r="B45">
            <v>32311.966099765254</v>
          </cell>
          <cell r="C45">
            <v>33857.11974578011</v>
          </cell>
          <cell r="D45">
            <v>34984.125753076441</v>
          </cell>
        </row>
        <row r="46">
          <cell r="B46">
            <v>33240.450945967925</v>
          </cell>
          <cell r="C46">
            <v>34769.978621188864</v>
          </cell>
          <cell r="D46">
            <v>36315.243735897187</v>
          </cell>
        </row>
        <row r="47">
          <cell r="B47">
            <v>34247.843353597265</v>
          </cell>
          <cell r="C47">
            <v>35645.203046473223</v>
          </cell>
          <cell r="D47">
            <v>37119.514388102289</v>
          </cell>
        </row>
        <row r="48">
          <cell r="B48">
            <v>34438.014618102679</v>
          </cell>
          <cell r="C48">
            <v>35956.685617938878</v>
          </cell>
          <cell r="D48">
            <v>37315.379118550525</v>
          </cell>
        </row>
        <row r="49">
          <cell r="B49">
            <v>35012.844446518196</v>
          </cell>
          <cell r="C49">
            <v>36578.101230872722</v>
          </cell>
          <cell r="D49">
            <v>37984.509570184207</v>
          </cell>
        </row>
        <row r="50">
          <cell r="B50">
            <v>34398.814784179893</v>
          </cell>
          <cell r="C50">
            <v>36097.305077066121</v>
          </cell>
          <cell r="D50">
            <v>36897.700412297418</v>
          </cell>
        </row>
        <row r="51">
          <cell r="B51">
            <v>34888</v>
          </cell>
          <cell r="C51">
            <v>36968</v>
          </cell>
          <cell r="D51">
            <v>38745.129161688848</v>
          </cell>
        </row>
        <row r="52">
          <cell r="B52">
            <v>36000.587845645015</v>
          </cell>
          <cell r="C52">
            <v>38836.33686205071</v>
          </cell>
          <cell r="D52">
            <v>40957.6256580314</v>
          </cell>
        </row>
        <row r="53">
          <cell r="B53">
            <v>36753</v>
          </cell>
          <cell r="C53">
            <v>39490.66339650852</v>
          </cell>
          <cell r="D53">
            <v>41786.212145522652</v>
          </cell>
        </row>
        <row r="54">
          <cell r="B54">
            <v>36909.19897141683</v>
          </cell>
          <cell r="C54">
            <v>40247.561241700001</v>
          </cell>
          <cell r="D54">
            <v>42444.156801166828</v>
          </cell>
        </row>
        <row r="60">
          <cell r="B60" t="str">
            <v>FY 16</v>
          </cell>
          <cell r="C60" t="str">
            <v>FY 17</v>
          </cell>
          <cell r="D60" t="str">
            <v>FY 18</v>
          </cell>
        </row>
        <row r="61">
          <cell r="B61">
            <v>12836.593290682016</v>
          </cell>
          <cell r="C61">
            <v>12777.440681138323</v>
          </cell>
          <cell r="D61">
            <v>12701.691163191306</v>
          </cell>
        </row>
        <row r="62">
          <cell r="B62">
            <v>12877.209358833848</v>
          </cell>
          <cell r="C62">
            <v>12886.465594024196</v>
          </cell>
          <cell r="D62">
            <v>12997.826220819994</v>
          </cell>
        </row>
        <row r="63">
          <cell r="B63">
            <v>12808.571729967431</v>
          </cell>
          <cell r="C63">
            <v>12826.532917690141</v>
          </cell>
          <cell r="D63">
            <v>12939.275766024244</v>
          </cell>
        </row>
        <row r="64">
          <cell r="B64">
            <v>12633.912893903273</v>
          </cell>
          <cell r="C64">
            <v>12618.100400568177</v>
          </cell>
          <cell r="D64">
            <v>12572.69595302462</v>
          </cell>
        </row>
        <row r="65">
          <cell r="B65">
            <v>12647.616106335985</v>
          </cell>
          <cell r="C65">
            <v>12604.899527121252</v>
          </cell>
          <cell r="D65">
            <v>12569.705642282148</v>
          </cell>
        </row>
        <row r="66">
          <cell r="B66">
            <v>12577.660418768441</v>
          </cell>
          <cell r="C66">
            <v>12567.419279681604</v>
          </cell>
          <cell r="D66">
            <v>12583.240249935538</v>
          </cell>
        </row>
        <row r="67">
          <cell r="B67">
            <v>12584.707770791749</v>
          </cell>
          <cell r="C67">
            <v>12592.983761006582</v>
          </cell>
          <cell r="D67">
            <v>12642.583831316066</v>
          </cell>
        </row>
        <row r="68">
          <cell r="B68">
            <v>12577.081653426805</v>
          </cell>
          <cell r="C68">
            <v>12581.679707324916</v>
          </cell>
          <cell r="D68">
            <v>12589.59376692735</v>
          </cell>
        </row>
        <row r="69">
          <cell r="B69">
            <v>12633</v>
          </cell>
          <cell r="C69">
            <v>12711</v>
          </cell>
          <cell r="D69">
            <v>12670</v>
          </cell>
        </row>
        <row r="70">
          <cell r="B70">
            <v>12699.518209117183</v>
          </cell>
          <cell r="C70">
            <v>12690.960144116372</v>
          </cell>
          <cell r="D70">
            <v>12736.507804093259</v>
          </cell>
        </row>
        <row r="71">
          <cell r="B71">
            <v>12679.312678894437</v>
          </cell>
          <cell r="C71">
            <v>12690.960144116372</v>
          </cell>
          <cell r="D71">
            <v>12736.507804093259</v>
          </cell>
        </row>
        <row r="72">
          <cell r="B72">
            <v>12724</v>
          </cell>
          <cell r="C72">
            <v>12690.012314104286</v>
          </cell>
          <cell r="D72">
            <v>12686.154710467186</v>
          </cell>
        </row>
        <row r="78">
          <cell r="B78" t="str">
            <v>FY 16</v>
          </cell>
          <cell r="C78" t="str">
            <v>FY 17</v>
          </cell>
          <cell r="D78" t="str">
            <v>FY 18</v>
          </cell>
        </row>
        <row r="79">
          <cell r="B79">
            <v>8942.564503000267</v>
          </cell>
          <cell r="C79">
            <v>9166.0955649994976</v>
          </cell>
          <cell r="D79">
            <v>9182.1364482776189</v>
          </cell>
        </row>
        <row r="80">
          <cell r="B80">
            <v>8717.4841185675705</v>
          </cell>
          <cell r="C80">
            <v>8815.4103669494725</v>
          </cell>
          <cell r="D80">
            <v>8937.4777888338849</v>
          </cell>
        </row>
        <row r="81">
          <cell r="B81">
            <v>8594.4067351946615</v>
          </cell>
          <cell r="C81">
            <v>8515.4408402431873</v>
          </cell>
          <cell r="D81">
            <v>8473.0951661913368</v>
          </cell>
        </row>
        <row r="82">
          <cell r="B82">
            <v>8468.3959667091749</v>
          </cell>
          <cell r="C82">
            <v>8487.982563846148</v>
          </cell>
          <cell r="D82">
            <v>8290.0881859894471</v>
          </cell>
        </row>
        <row r="83">
          <cell r="B83">
            <v>8360.7758074728317</v>
          </cell>
          <cell r="C83">
            <v>8331.4571745530575</v>
          </cell>
          <cell r="D83">
            <v>8320.1703531282928</v>
          </cell>
        </row>
        <row r="84">
          <cell r="B84">
            <v>8411.6542730096044</v>
          </cell>
          <cell r="C84">
            <v>8418.0150114319313</v>
          </cell>
          <cell r="D84">
            <v>8450.3870655328064</v>
          </cell>
        </row>
        <row r="85">
          <cell r="B85">
            <v>8460.484564615299</v>
          </cell>
          <cell r="C85">
            <v>8481.955336464398</v>
          </cell>
          <cell r="D85">
            <v>8531.8224620573601</v>
          </cell>
        </row>
        <row r="86">
          <cell r="B86">
            <v>8638.7227749999984</v>
          </cell>
          <cell r="C86">
            <v>8630.5038413159618</v>
          </cell>
          <cell r="D86">
            <v>8781.0271904216515</v>
          </cell>
        </row>
        <row r="87">
          <cell r="B87">
            <v>8592</v>
          </cell>
          <cell r="C87">
            <v>8632</v>
          </cell>
          <cell r="D87">
            <v>8686</v>
          </cell>
        </row>
        <row r="88">
          <cell r="B88">
            <v>8374.25</v>
          </cell>
          <cell r="C88">
            <v>8421.5097999999998</v>
          </cell>
          <cell r="D88">
            <v>8543.1655934000009</v>
          </cell>
        </row>
        <row r="89">
          <cell r="B89">
            <v>8234.9699999999993</v>
          </cell>
          <cell r="C89">
            <v>8257.5580199999986</v>
          </cell>
          <cell r="D89">
            <v>8396.8131656250007</v>
          </cell>
        </row>
        <row r="90">
          <cell r="B90">
            <v>7956.3739999999998</v>
          </cell>
          <cell r="C90">
            <v>7904.5643999999993</v>
          </cell>
          <cell r="D90">
            <v>7876.7298356249994</v>
          </cell>
        </row>
        <row r="96">
          <cell r="B96" t="str">
            <v>FY 16</v>
          </cell>
          <cell r="C96" t="str">
            <v>FY 17</v>
          </cell>
          <cell r="D96" t="str">
            <v>FY 18</v>
          </cell>
        </row>
        <row r="97">
          <cell r="B97">
            <v>2725.6274326398593</v>
          </cell>
          <cell r="C97">
            <v>2745.6989698146635</v>
          </cell>
          <cell r="D97">
            <v>2773.3626033122368</v>
          </cell>
        </row>
        <row r="98">
          <cell r="B98">
            <v>2639.5121084861535</v>
          </cell>
          <cell r="C98">
            <v>2645.6001012562401</v>
          </cell>
          <cell r="D98">
            <v>2594.4468556538773</v>
          </cell>
        </row>
        <row r="99">
          <cell r="B99">
            <v>2513.2663452529414</v>
          </cell>
          <cell r="C99">
            <v>2461.2444625526637</v>
          </cell>
          <cell r="D99">
            <v>2493.334598246287</v>
          </cell>
        </row>
        <row r="100">
          <cell r="B100">
            <v>2464.29471904</v>
          </cell>
          <cell r="C100">
            <v>2434.2125249886039</v>
          </cell>
          <cell r="D100">
            <v>2406.3532934545624</v>
          </cell>
        </row>
        <row r="101">
          <cell r="B101">
            <v>2431.1030430069018</v>
          </cell>
          <cell r="C101">
            <v>2405.5464685228326</v>
          </cell>
          <cell r="D101">
            <v>2382.6891427018104</v>
          </cell>
        </row>
        <row r="102">
          <cell r="B102">
            <v>2347.0855304017041</v>
          </cell>
          <cell r="C102">
            <v>2304.3349638345453</v>
          </cell>
          <cell r="D102">
            <v>2266.7192081622284</v>
          </cell>
        </row>
        <row r="103">
          <cell r="B103">
            <v>2359.0303516187664</v>
          </cell>
          <cell r="C103">
            <v>2321.8118256925804</v>
          </cell>
          <cell r="D103">
            <v>2343.4352037950721</v>
          </cell>
        </row>
        <row r="104">
          <cell r="B104">
            <v>2286.2440677560489</v>
          </cell>
          <cell r="C104">
            <v>2247.2207519999997</v>
          </cell>
          <cell r="D104">
            <v>2216.80694855</v>
          </cell>
        </row>
        <row r="105">
          <cell r="B105">
            <v>2181</v>
          </cell>
          <cell r="C105">
            <v>2161</v>
          </cell>
          <cell r="D105">
            <v>2076</v>
          </cell>
        </row>
        <row r="106">
          <cell r="B106">
            <v>2134.5149999999999</v>
          </cell>
          <cell r="C106">
            <v>2080</v>
          </cell>
          <cell r="D106">
            <v>2043.3525300000001</v>
          </cell>
        </row>
        <row r="107">
          <cell r="B107">
            <v>2126.8612499999999</v>
          </cell>
          <cell r="C107">
            <v>2101.4387500000003</v>
          </cell>
          <cell r="D107">
            <v>2064.7399500000001</v>
          </cell>
        </row>
        <row r="108">
          <cell r="B108">
            <v>2166.08</v>
          </cell>
          <cell r="C108">
            <v>2106.4169499999998</v>
          </cell>
          <cell r="D108">
            <v>2067.58635</v>
          </cell>
        </row>
        <row r="113">
          <cell r="B113"/>
          <cell r="C113"/>
          <cell r="D113"/>
        </row>
        <row r="114">
          <cell r="B114" t="str">
            <v>FY 16</v>
          </cell>
          <cell r="C114" t="str">
            <v>FY 17</v>
          </cell>
          <cell r="D114" t="str">
            <v>FY 18</v>
          </cell>
        </row>
        <row r="115">
          <cell r="B115">
            <v>62203.001019291827</v>
          </cell>
          <cell r="C115">
            <v>63048.416076482034</v>
          </cell>
          <cell r="D115">
            <v>63617.666430324811</v>
          </cell>
        </row>
        <row r="116">
          <cell r="B116">
            <v>62725.400559026864</v>
          </cell>
          <cell r="C116">
            <v>63401.332091875134</v>
          </cell>
          <cell r="D116">
            <v>63937.50588576102</v>
          </cell>
        </row>
        <row r="117">
          <cell r="B117">
            <v>63781.916894320326</v>
          </cell>
          <cell r="C117">
            <v>64673.203991043985</v>
          </cell>
          <cell r="D117">
            <v>65749.147191707933</v>
          </cell>
        </row>
        <row r="118">
          <cell r="B118">
            <v>66624.484888485138</v>
          </cell>
          <cell r="C118">
            <v>67783.09768961255</v>
          </cell>
          <cell r="D118">
            <v>68589.778346043939</v>
          </cell>
        </row>
        <row r="119">
          <cell r="B119">
            <v>70410.003052801083</v>
          </cell>
          <cell r="C119">
            <v>71846.770634582019</v>
          </cell>
          <cell r="D119">
            <v>72795.506908713724</v>
          </cell>
        </row>
        <row r="120">
          <cell r="B120">
            <v>70657.509777117681</v>
          </cell>
          <cell r="C120">
            <v>72172.159042535684</v>
          </cell>
          <cell r="D120">
            <v>73538.260315655469</v>
          </cell>
        </row>
        <row r="121">
          <cell r="B121">
            <v>70814.416527428359</v>
          </cell>
          <cell r="C121">
            <v>72424.836708058254</v>
          </cell>
          <cell r="D121">
            <v>73796.526214701793</v>
          </cell>
        </row>
        <row r="122">
          <cell r="B122">
            <v>71102.714312663971</v>
          </cell>
          <cell r="C122">
            <v>73092.295544238994</v>
          </cell>
          <cell r="D122">
            <v>74803.708655014605</v>
          </cell>
        </row>
        <row r="123">
          <cell r="B123">
            <v>70952</v>
          </cell>
          <cell r="C123">
            <v>72937</v>
          </cell>
          <cell r="D123">
            <v>75077</v>
          </cell>
        </row>
        <row r="124">
          <cell r="B124">
            <v>72091.394673469913</v>
          </cell>
          <cell r="C124">
            <v>74621.213603627199</v>
          </cell>
          <cell r="D124">
            <v>76714.678973282236</v>
          </cell>
        </row>
        <row r="125">
          <cell r="B125">
            <v>72212.391777393292</v>
          </cell>
          <cell r="C125">
            <v>74976.759577124525</v>
          </cell>
          <cell r="D125">
            <v>76468.884780089938</v>
          </cell>
        </row>
        <row r="126">
          <cell r="B126">
            <v>72725.821122664056</v>
          </cell>
          <cell r="C126">
            <v>77037.591900817162</v>
          </cell>
          <cell r="D126">
            <v>78673.222794713147</v>
          </cell>
        </row>
        <row r="133">
          <cell r="B133" t="str">
            <v>FY 16</v>
          </cell>
          <cell r="C133" t="str">
            <v>FY 17</v>
          </cell>
          <cell r="D133" t="str">
            <v>FY 18</v>
          </cell>
        </row>
        <row r="134">
          <cell r="B134">
            <v>1500.1901524076991</v>
          </cell>
          <cell r="C134">
            <v>1487.0830441484563</v>
          </cell>
          <cell r="D134">
            <v>1484.6118696732285</v>
          </cell>
        </row>
        <row r="135">
          <cell r="B135">
            <v>1511.9831752952539</v>
          </cell>
          <cell r="C135">
            <v>1497.422391984521</v>
          </cell>
          <cell r="D135">
            <v>1477.3596983179903</v>
          </cell>
        </row>
        <row r="136">
          <cell r="B136">
            <v>1505.6183611153835</v>
          </cell>
          <cell r="C136">
            <v>1506.6675082067236</v>
          </cell>
          <cell r="D136">
            <v>1520.1828378300029</v>
          </cell>
        </row>
        <row r="137">
          <cell r="B137">
            <v>1440.9759565090783</v>
          </cell>
          <cell r="C137">
            <v>1441.2016194729031</v>
          </cell>
          <cell r="D137">
            <v>1432.4791816236841</v>
          </cell>
        </row>
        <row r="138">
          <cell r="B138">
            <v>1406.067050377904</v>
          </cell>
          <cell r="C138">
            <v>1400.6199705344247</v>
          </cell>
          <cell r="D138">
            <v>1392.888478622177</v>
          </cell>
        </row>
        <row r="139">
          <cell r="B139">
            <v>1372.393699223526</v>
          </cell>
          <cell r="C139">
            <v>1360.5231502226318</v>
          </cell>
          <cell r="D139">
            <v>1352.3786646299877</v>
          </cell>
        </row>
        <row r="140">
          <cell r="B140">
            <v>1380.2739077231272</v>
          </cell>
          <cell r="C140">
            <v>1371.1874170029996</v>
          </cell>
          <cell r="D140">
            <v>1368.4396502124725</v>
          </cell>
        </row>
        <row r="141">
          <cell r="B141">
            <v>1371.9975039999999</v>
          </cell>
          <cell r="C141">
            <v>1366.9418345600002</v>
          </cell>
          <cell r="D141">
            <v>1378.8200891339238</v>
          </cell>
        </row>
        <row r="142">
          <cell r="B142">
            <v>1307</v>
          </cell>
          <cell r="C142">
            <v>1292</v>
          </cell>
          <cell r="D142">
            <v>1280.5</v>
          </cell>
        </row>
        <row r="143">
          <cell r="B143">
            <v>1305.5534221472876</v>
          </cell>
          <cell r="C143">
            <v>1281.7715185164313</v>
          </cell>
          <cell r="D143">
            <v>1277.1757283657853</v>
          </cell>
        </row>
        <row r="144">
          <cell r="B144">
            <v>1273.8653104229184</v>
          </cell>
          <cell r="C144">
            <v>1249.1466</v>
          </cell>
          <cell r="D144">
            <v>1250.9912956983073</v>
          </cell>
        </row>
        <row r="145">
          <cell r="B145">
            <v>1300.0411565258767</v>
          </cell>
          <cell r="C145">
            <v>1299.8641135210307</v>
          </cell>
          <cell r="D145">
            <v>1299.7095794358779</v>
          </cell>
        </row>
        <row r="151">
          <cell r="B151" t="str">
            <v>FY 16</v>
          </cell>
          <cell r="C151" t="str">
            <v>FY 17</v>
          </cell>
          <cell r="D151" t="str">
            <v>FY 18</v>
          </cell>
        </row>
        <row r="152">
          <cell r="B152">
            <v>1490.860671186173</v>
          </cell>
          <cell r="C152">
            <v>1458.8487177495695</v>
          </cell>
          <cell r="D152">
            <v>1412.7132539031861</v>
          </cell>
        </row>
        <row r="153">
          <cell r="B153">
            <v>1438.462599467608</v>
          </cell>
          <cell r="C153">
            <v>1451.8718759817377</v>
          </cell>
          <cell r="D153">
            <v>1401.4356130584167</v>
          </cell>
        </row>
        <row r="154">
          <cell r="B154">
            <v>1396.620319279468</v>
          </cell>
          <cell r="C154">
            <v>1379.7416998057111</v>
          </cell>
          <cell r="D154">
            <v>1372.6360601264532</v>
          </cell>
        </row>
        <row r="155">
          <cell r="B155">
            <v>1410.9376619110019</v>
          </cell>
          <cell r="C155">
            <v>1403.1718469848629</v>
          </cell>
          <cell r="D155">
            <v>1391.0720478787755</v>
          </cell>
        </row>
        <row r="156">
          <cell r="B156">
            <v>1462.0737670292892</v>
          </cell>
          <cell r="C156">
            <v>1445.1979471363766</v>
          </cell>
          <cell r="D156">
            <v>1439.2229303274507</v>
          </cell>
        </row>
        <row r="157">
          <cell r="B157">
            <v>1511.3632272148677</v>
          </cell>
          <cell r="C157">
            <v>1501.4554968719544</v>
          </cell>
          <cell r="D157">
            <v>1494.111435932163</v>
          </cell>
        </row>
        <row r="158">
          <cell r="B158">
            <v>1524.6052528696839</v>
          </cell>
          <cell r="C158">
            <v>1518.6581711367999</v>
          </cell>
          <cell r="D158">
            <v>1522.498852818338</v>
          </cell>
        </row>
        <row r="159">
          <cell r="B159">
            <v>1514.7190571964209</v>
          </cell>
          <cell r="C159">
            <v>1500.3037559522631</v>
          </cell>
          <cell r="D159">
            <v>1507.9380152342451</v>
          </cell>
        </row>
        <row r="160">
          <cell r="B160">
            <v>1492</v>
          </cell>
          <cell r="C160">
            <v>1510</v>
          </cell>
          <cell r="D160">
            <v>1524</v>
          </cell>
        </row>
        <row r="161">
          <cell r="B161">
            <v>1497.8592912072954</v>
          </cell>
          <cell r="C161">
            <v>1496.5773226188498</v>
          </cell>
          <cell r="D161">
            <v>1510.8767075471746</v>
          </cell>
        </row>
        <row r="162">
          <cell r="B162">
            <v>1459.7020398214588</v>
          </cell>
          <cell r="C162">
            <v>1458.6615920982463</v>
          </cell>
          <cell r="D162">
            <v>1462.7783723623463</v>
          </cell>
        </row>
        <row r="163">
          <cell r="B163">
            <v>1469.9057188230524</v>
          </cell>
          <cell r="C163">
            <v>1454.3387572386364</v>
          </cell>
          <cell r="D163">
            <v>1456.2645071525574</v>
          </cell>
        </row>
        <row r="169">
          <cell r="B169" t="str">
            <v>FY 16</v>
          </cell>
          <cell r="C169" t="str">
            <v>FY 17</v>
          </cell>
          <cell r="D169" t="str">
            <v>FY 18</v>
          </cell>
        </row>
        <row r="170">
          <cell r="B170">
            <v>860.64952791439043</v>
          </cell>
          <cell r="C170">
            <v>874.02046436578973</v>
          </cell>
          <cell r="D170">
            <v>879.14966498616229</v>
          </cell>
        </row>
        <row r="171">
          <cell r="B171">
            <v>880.34530074707754</v>
          </cell>
          <cell r="C171">
            <v>891.65092768952832</v>
          </cell>
          <cell r="D171">
            <v>895.96223086767839</v>
          </cell>
        </row>
        <row r="172">
          <cell r="B172">
            <v>835.44514616854099</v>
          </cell>
          <cell r="C172">
            <v>839.58389583541987</v>
          </cell>
          <cell r="D172">
            <v>826.09826625589528</v>
          </cell>
        </row>
        <row r="173">
          <cell r="B173">
            <v>839.08821444669286</v>
          </cell>
          <cell r="C173">
            <v>834.31765402881058</v>
          </cell>
          <cell r="D173">
            <v>826.35960948849493</v>
          </cell>
        </row>
        <row r="174">
          <cell r="B174">
            <v>841.42995338108926</v>
          </cell>
          <cell r="C174">
            <v>839.303413836137</v>
          </cell>
          <cell r="D174">
            <v>818.69166411158835</v>
          </cell>
        </row>
        <row r="175">
          <cell r="B175">
            <v>869.72416785102507</v>
          </cell>
          <cell r="C175">
            <v>868.22296432924884</v>
          </cell>
          <cell r="D175">
            <v>863.53299207564737</v>
          </cell>
        </row>
        <row r="176">
          <cell r="B176">
            <v>893.45784513424951</v>
          </cell>
          <cell r="C176">
            <v>881.4949093590177</v>
          </cell>
          <cell r="D176">
            <v>892.40292760650289</v>
          </cell>
        </row>
        <row r="177">
          <cell r="B177">
            <v>932.79147574212561</v>
          </cell>
          <cell r="C177">
            <v>926.59958365716352</v>
          </cell>
          <cell r="D177">
            <v>917.33358782059179</v>
          </cell>
        </row>
        <row r="178">
          <cell r="B178">
            <v>971.5</v>
          </cell>
          <cell r="C178">
            <v>967</v>
          </cell>
          <cell r="D178">
            <v>970</v>
          </cell>
        </row>
        <row r="179">
          <cell r="B179">
            <v>965.61204935957448</v>
          </cell>
          <cell r="C179">
            <v>967.08838599668377</v>
          </cell>
          <cell r="D179">
            <v>967.08838599668377</v>
          </cell>
        </row>
        <row r="180">
          <cell r="B180">
            <v>964.77027903491887</v>
          </cell>
          <cell r="C180">
            <v>962.74706684856744</v>
          </cell>
          <cell r="D180">
            <v>962.77095653959941</v>
          </cell>
        </row>
        <row r="181">
          <cell r="B181">
            <v>957.12423349797461</v>
          </cell>
          <cell r="C181">
            <v>957.62728354697992</v>
          </cell>
          <cell r="D181">
            <v>962.32654160515324</v>
          </cell>
        </row>
        <row r="186">
          <cell r="B186" t="str">
            <v>FY 16</v>
          </cell>
          <cell r="C186" t="str">
            <v>FY 17</v>
          </cell>
          <cell r="D186" t="str">
            <v>FY 18</v>
          </cell>
        </row>
        <row r="187">
          <cell r="B187">
            <v>783.71299261229296</v>
          </cell>
          <cell r="C187">
            <v>780.16371074403651</v>
          </cell>
          <cell r="D187">
            <v>791.88917882299984</v>
          </cell>
        </row>
        <row r="188">
          <cell r="B188">
            <v>780.57198074153769</v>
          </cell>
          <cell r="C188">
            <v>775.93557362523165</v>
          </cell>
          <cell r="D188">
            <v>786.71602403325039</v>
          </cell>
        </row>
        <row r="189">
          <cell r="B189">
            <v>792.73316647849936</v>
          </cell>
          <cell r="C189">
            <v>800.16319369005203</v>
          </cell>
          <cell r="D189">
            <v>815.35008409830164</v>
          </cell>
        </row>
        <row r="190">
          <cell r="B190">
            <v>792.54590134575028</v>
          </cell>
          <cell r="C190">
            <v>798.11367820401006</v>
          </cell>
          <cell r="D190">
            <v>814.35270612922807</v>
          </cell>
        </row>
        <row r="191">
          <cell r="B191">
            <v>804.85169286719758</v>
          </cell>
          <cell r="C191">
            <v>802.5266001712987</v>
          </cell>
          <cell r="D191">
            <v>811.04507560271531</v>
          </cell>
        </row>
        <row r="192">
          <cell r="B192">
            <v>824.96434665333743</v>
          </cell>
          <cell r="C192">
            <v>829.24990123822101</v>
          </cell>
          <cell r="D192">
            <v>841.39820775573708</v>
          </cell>
        </row>
        <row r="193">
          <cell r="B193">
            <v>823.94668049216511</v>
          </cell>
          <cell r="C193">
            <v>828.68912424066878</v>
          </cell>
          <cell r="D193">
            <v>840.15943370850368</v>
          </cell>
        </row>
        <row r="194">
          <cell r="B194">
            <v>826.56080869770346</v>
          </cell>
          <cell r="C194">
            <v>825.66626802318956</v>
          </cell>
          <cell r="D194">
            <v>842.053968049677</v>
          </cell>
        </row>
        <row r="195">
          <cell r="B195">
            <v>847.5</v>
          </cell>
          <cell r="C195">
            <v>858.24580000000003</v>
          </cell>
          <cell r="D195">
            <v>872.37071600000002</v>
          </cell>
        </row>
        <row r="196">
          <cell r="B196">
            <v>854.09199999999998</v>
          </cell>
          <cell r="C196">
            <v>861.77683962375363</v>
          </cell>
          <cell r="D196">
            <v>867.27682121759995</v>
          </cell>
        </row>
        <row r="197">
          <cell r="B197">
            <v>851.54</v>
          </cell>
          <cell r="C197">
            <v>859.96921208090032</v>
          </cell>
          <cell r="D197">
            <v>868.28386951743619</v>
          </cell>
        </row>
        <row r="198">
          <cell r="B198">
            <v>860.93688529694487</v>
          </cell>
          <cell r="C198">
            <v>866.77391805100524</v>
          </cell>
          <cell r="D198">
            <v>879.47539639176534</v>
          </cell>
        </row>
        <row r="204">
          <cell r="B204" t="str">
            <v>FY 16</v>
          </cell>
          <cell r="C204" t="str">
            <v>FY 17</v>
          </cell>
          <cell r="D204" t="str">
            <v>FY 18</v>
          </cell>
        </row>
        <row r="205">
          <cell r="B205">
            <v>2742.873343634627</v>
          </cell>
          <cell r="C205">
            <v>2698.261558149557</v>
          </cell>
          <cell r="D205">
            <v>2687.5251274102552</v>
          </cell>
        </row>
        <row r="206">
          <cell r="B206">
            <v>2741.5385212714391</v>
          </cell>
          <cell r="C206">
            <v>2724.4954980761204</v>
          </cell>
          <cell r="D206">
            <v>2734.4146396377023</v>
          </cell>
        </row>
        <row r="207">
          <cell r="B207">
            <v>2749.4617071317193</v>
          </cell>
          <cell r="C207">
            <v>2730.0432416706608</v>
          </cell>
          <cell r="D207">
            <v>2776.8822526604099</v>
          </cell>
        </row>
        <row r="208">
          <cell r="B208">
            <v>2717.290646952777</v>
          </cell>
          <cell r="C208">
            <v>2684.1998276756144</v>
          </cell>
          <cell r="D208">
            <v>2667.9653047753604</v>
          </cell>
        </row>
        <row r="209">
          <cell r="B209">
            <v>2748.3855858303909</v>
          </cell>
          <cell r="C209">
            <v>2715.2090713134121</v>
          </cell>
          <cell r="D209">
            <v>2704.1717196856944</v>
          </cell>
        </row>
        <row r="210">
          <cell r="B210">
            <v>2793.053854344751</v>
          </cell>
          <cell r="C210">
            <v>2768.6610000572773</v>
          </cell>
          <cell r="D210">
            <v>2763.3515711319537</v>
          </cell>
        </row>
        <row r="211">
          <cell r="B211">
            <v>2805.6719151353318</v>
          </cell>
          <cell r="C211">
            <v>2782.7998621619959</v>
          </cell>
          <cell r="D211">
            <v>2773.8288472248159</v>
          </cell>
        </row>
        <row r="212">
          <cell r="B212">
            <v>2814.3184888945843</v>
          </cell>
          <cell r="C212">
            <v>2794.6466526475251</v>
          </cell>
          <cell r="D212">
            <v>2785.9130097001898</v>
          </cell>
        </row>
        <row r="213">
          <cell r="B213">
            <v>2878</v>
          </cell>
          <cell r="C213">
            <v>2862</v>
          </cell>
          <cell r="D213">
            <v>2861</v>
          </cell>
        </row>
        <row r="214">
          <cell r="B214">
            <v>2877.8199999999997</v>
          </cell>
          <cell r="C214">
            <v>2876.9179660587351</v>
          </cell>
          <cell r="D214">
            <v>2870.5570921032559</v>
          </cell>
        </row>
        <row r="215">
          <cell r="B215">
            <v>2872.91</v>
          </cell>
          <cell r="C215">
            <v>2874.7125011313415</v>
          </cell>
          <cell r="D215">
            <v>2895.9359912290447</v>
          </cell>
        </row>
        <row r="216">
          <cell r="B216">
            <v>2896.1499999999996</v>
          </cell>
          <cell r="C216">
            <v>2895.1279334874475</v>
          </cell>
          <cell r="D216">
            <v>2899.5027160317595</v>
          </cell>
        </row>
        <row r="222">
          <cell r="B222" t="str">
            <v>FY 16</v>
          </cell>
          <cell r="C222" t="str">
            <v>FY 17</v>
          </cell>
          <cell r="D222" t="str">
            <v>FY 18</v>
          </cell>
        </row>
        <row r="223">
          <cell r="B223">
            <v>1544.8142290905539</v>
          </cell>
          <cell r="C223">
            <v>1546.0902679356204</v>
          </cell>
          <cell r="D223">
            <v>1530.6962903721535</v>
          </cell>
        </row>
        <row r="224">
          <cell r="B224">
            <v>1507.3860411296466</v>
          </cell>
          <cell r="C224">
            <v>1512.2854843775085</v>
          </cell>
          <cell r="D224">
            <v>1526.6094754524177</v>
          </cell>
        </row>
        <row r="225">
          <cell r="B225">
            <v>1485.9665974612042</v>
          </cell>
          <cell r="C225">
            <v>1487.3803594162489</v>
          </cell>
          <cell r="D225">
            <v>1490.5305054809896</v>
          </cell>
        </row>
        <row r="226">
          <cell r="B226">
            <v>1480.9026327724055</v>
          </cell>
          <cell r="C226">
            <v>1489.2374514992821</v>
          </cell>
          <cell r="D226">
            <v>1481.3929993815941</v>
          </cell>
        </row>
        <row r="227">
          <cell r="B227">
            <v>1505.1193767920777</v>
          </cell>
          <cell r="C227">
            <v>1504.8608956413689</v>
          </cell>
          <cell r="D227">
            <v>1496.5800485733905</v>
          </cell>
        </row>
        <row r="228">
          <cell r="B228">
            <v>1531.8715986385837</v>
          </cell>
          <cell r="C228">
            <v>1536.3041145879681</v>
          </cell>
          <cell r="D228">
            <v>1527.3953800344837</v>
          </cell>
        </row>
        <row r="229">
          <cell r="B229">
            <v>1522.3791395740541</v>
          </cell>
          <cell r="C229">
            <v>1531.7908992359066</v>
          </cell>
          <cell r="D229">
            <v>1531.2577988903272</v>
          </cell>
        </row>
        <row r="230">
          <cell r="B230">
            <v>1515.2166</v>
          </cell>
          <cell r="C230">
            <v>1531.8752034419263</v>
          </cell>
          <cell r="D230">
            <v>1528.4838860916425</v>
          </cell>
        </row>
        <row r="231">
          <cell r="B231">
            <v>1540.5</v>
          </cell>
          <cell r="C231">
            <v>1563</v>
          </cell>
          <cell r="D231">
            <v>1585</v>
          </cell>
        </row>
        <row r="232">
          <cell r="B232">
            <v>1640.6612233595349</v>
          </cell>
          <cell r="C232">
            <v>1653.0552448419587</v>
          </cell>
          <cell r="D232">
            <v>1663.4812394911783</v>
          </cell>
        </row>
        <row r="233">
          <cell r="B233">
            <v>1668.0351271412364</v>
          </cell>
          <cell r="C233">
            <v>1683.6980605985386</v>
          </cell>
          <cell r="D233">
            <v>1707.8158762248495</v>
          </cell>
        </row>
        <row r="234">
          <cell r="B234">
            <v>1664.5907601784907</v>
          </cell>
          <cell r="C234">
            <v>1676.1411212017836</v>
          </cell>
          <cell r="D234">
            <v>1690.2140754857146</v>
          </cell>
        </row>
        <row r="240">
          <cell r="B240" t="str">
            <v>FY 16</v>
          </cell>
          <cell r="C240" t="str">
            <v>FY 17</v>
          </cell>
          <cell r="D240" t="str">
            <v>FY 18</v>
          </cell>
        </row>
        <row r="241">
          <cell r="B241">
            <v>798.48666957006401</v>
          </cell>
          <cell r="C241">
            <v>798.89162210471852</v>
          </cell>
          <cell r="D241">
            <v>802.85413706414761</v>
          </cell>
        </row>
        <row r="242">
          <cell r="B242">
            <v>802.35925034172635</v>
          </cell>
          <cell r="C242">
            <v>807.0260451910101</v>
          </cell>
          <cell r="D242">
            <v>794.49755106366683</v>
          </cell>
        </row>
        <row r="243">
          <cell r="B243">
            <v>789.42961024465922</v>
          </cell>
          <cell r="C243">
            <v>788.36969802648662</v>
          </cell>
          <cell r="D243">
            <v>795.31817075814354</v>
          </cell>
        </row>
        <row r="244">
          <cell r="B244">
            <v>791.08825338004704</v>
          </cell>
          <cell r="C244">
            <v>789.51421709180738</v>
          </cell>
          <cell r="D244">
            <v>793.78081574815337</v>
          </cell>
        </row>
        <row r="245">
          <cell r="B245">
            <v>743.12875787238181</v>
          </cell>
          <cell r="C245">
            <v>743.27322163619544</v>
          </cell>
          <cell r="D245">
            <v>749.05371611414284</v>
          </cell>
        </row>
        <row r="246">
          <cell r="B246">
            <v>741.31987662555264</v>
          </cell>
          <cell r="C246">
            <v>739.68390849048728</v>
          </cell>
          <cell r="D246">
            <v>741.89230868417656</v>
          </cell>
        </row>
        <row r="247">
          <cell r="B247">
            <v>740.44850082813696</v>
          </cell>
          <cell r="C247">
            <v>740.25809985204205</v>
          </cell>
          <cell r="D247">
            <v>743.04279813981054</v>
          </cell>
        </row>
        <row r="248">
          <cell r="B248">
            <v>755.7583445162993</v>
          </cell>
          <cell r="C248">
            <v>756.74451180000005</v>
          </cell>
          <cell r="D248">
            <v>766.57279880558667</v>
          </cell>
        </row>
        <row r="249">
          <cell r="B249">
            <v>787.5</v>
          </cell>
          <cell r="C249">
            <v>784.5</v>
          </cell>
          <cell r="D249">
            <v>787.5</v>
          </cell>
        </row>
        <row r="250">
          <cell r="B250">
            <v>783.97922846360166</v>
          </cell>
          <cell r="C250">
            <v>788.324777892871</v>
          </cell>
          <cell r="D250">
            <v>792.1686592531529</v>
          </cell>
        </row>
        <row r="251">
          <cell r="B251">
            <v>783.86665867650549</v>
          </cell>
          <cell r="C251">
            <v>788.61658183002146</v>
          </cell>
          <cell r="D251">
            <v>792.44526162918135</v>
          </cell>
        </row>
        <row r="252">
          <cell r="B252">
            <v>769.99095172796262</v>
          </cell>
          <cell r="C252">
            <v>772.20991959977221</v>
          </cell>
          <cell r="D252">
            <v>772.56254741654334</v>
          </cell>
        </row>
        <row r="258">
          <cell r="B258" t="str">
            <v>FY 16</v>
          </cell>
          <cell r="C258" t="str">
            <v>FY 17</v>
          </cell>
          <cell r="D258" t="str">
            <v>FY 18</v>
          </cell>
        </row>
        <row r="259">
          <cell r="B259">
            <v>887.50511266579133</v>
          </cell>
          <cell r="C259">
            <v>887.60020863959812</v>
          </cell>
          <cell r="D259">
            <v>894.24617609374422</v>
          </cell>
        </row>
        <row r="260">
          <cell r="B260">
            <v>864.23118779180902</v>
          </cell>
          <cell r="C260">
            <v>862.9814734773737</v>
          </cell>
          <cell r="D260">
            <v>862.47547270261714</v>
          </cell>
        </row>
        <row r="261">
          <cell r="B261">
            <v>860.07825028251125</v>
          </cell>
          <cell r="C261">
            <v>848.20171155047331</v>
          </cell>
          <cell r="D261">
            <v>850.93991256556546</v>
          </cell>
        </row>
        <row r="262">
          <cell r="B262">
            <v>876.0504633755271</v>
          </cell>
          <cell r="C262">
            <v>880.53135845639929</v>
          </cell>
          <cell r="D262">
            <v>889.75472779059237</v>
          </cell>
        </row>
        <row r="263">
          <cell r="B263">
            <v>881.1337512230142</v>
          </cell>
          <cell r="C263">
            <v>890.01508684042869</v>
          </cell>
          <cell r="D263">
            <v>890.12336792489839</v>
          </cell>
        </row>
        <row r="264">
          <cell r="B264">
            <v>884.64160813882575</v>
          </cell>
          <cell r="C264">
            <v>888.3232397167136</v>
          </cell>
          <cell r="D264">
            <v>884.25243500268323</v>
          </cell>
        </row>
        <row r="265">
          <cell r="B265">
            <v>892.4620186843822</v>
          </cell>
          <cell r="C265">
            <v>886.84957712043638</v>
          </cell>
          <cell r="D265">
            <v>881.31520006853691</v>
          </cell>
        </row>
        <row r="266">
          <cell r="B266">
            <v>912.43194099243703</v>
          </cell>
          <cell r="C266">
            <v>914.95685064004454</v>
          </cell>
          <cell r="D266">
            <v>917.08040885911475</v>
          </cell>
        </row>
        <row r="267">
          <cell r="B267">
            <v>906.5</v>
          </cell>
          <cell r="C267">
            <v>909</v>
          </cell>
          <cell r="D267">
            <v>909</v>
          </cell>
        </row>
        <row r="268">
          <cell r="B268">
            <v>928.09267972195482</v>
          </cell>
          <cell r="C268">
            <v>917.10770386202216</v>
          </cell>
          <cell r="D268">
            <v>924.13505944163762</v>
          </cell>
        </row>
        <row r="269">
          <cell r="B269">
            <v>931.52086224456127</v>
          </cell>
          <cell r="C269">
            <v>934.44337651639012</v>
          </cell>
          <cell r="D269">
            <v>940.69269419047373</v>
          </cell>
        </row>
        <row r="270">
          <cell r="B270">
            <v>915.53365544940505</v>
          </cell>
          <cell r="C270">
            <v>912.18121701883922</v>
          </cell>
          <cell r="D270">
            <v>913.52449259331524</v>
          </cell>
        </row>
        <row r="276">
          <cell r="B276" t="str">
            <v>FY 16</v>
          </cell>
          <cell r="C276" t="str">
            <v>FY 17</v>
          </cell>
          <cell r="D276" t="str">
            <v>FY 18</v>
          </cell>
        </row>
        <row r="277">
          <cell r="B277">
            <v>997.14597263112501</v>
          </cell>
          <cell r="C277">
            <v>995.71975232487682</v>
          </cell>
          <cell r="D277">
            <v>996.9254112537111</v>
          </cell>
        </row>
        <row r="278">
          <cell r="B278">
            <v>1042.4037752034615</v>
          </cell>
          <cell r="C278">
            <v>1045.1611144364358</v>
          </cell>
          <cell r="D278">
            <v>1053.576784447109</v>
          </cell>
        </row>
        <row r="279">
          <cell r="B279">
            <v>1012.5988977100192</v>
          </cell>
          <cell r="C279">
            <v>1027.6284745619532</v>
          </cell>
          <cell r="D279">
            <v>1055.0431351255845</v>
          </cell>
        </row>
        <row r="280">
          <cell r="B280">
            <v>991.74820431921125</v>
          </cell>
          <cell r="C280">
            <v>1001.8713307961276</v>
          </cell>
          <cell r="D280">
            <v>1006.9778901453373</v>
          </cell>
        </row>
        <row r="281">
          <cell r="B281">
            <v>973.36883893348306</v>
          </cell>
          <cell r="C281">
            <v>969.52873023075961</v>
          </cell>
          <cell r="D281">
            <v>968.07048126089728</v>
          </cell>
        </row>
        <row r="282">
          <cell r="B282">
            <v>949.82867455533301</v>
          </cell>
          <cell r="C282">
            <v>942.70629331584018</v>
          </cell>
          <cell r="D282">
            <v>944.30796142381234</v>
          </cell>
        </row>
        <row r="283">
          <cell r="B283">
            <v>961.72330000432532</v>
          </cell>
          <cell r="C283">
            <v>955.46688888443703</v>
          </cell>
          <cell r="D283">
            <v>961.11884518867112</v>
          </cell>
        </row>
        <row r="284">
          <cell r="B284">
            <v>963.26283649744823</v>
          </cell>
          <cell r="C284">
            <v>958.46657079707927</v>
          </cell>
          <cell r="D284">
            <v>966.33940976364306</v>
          </cell>
        </row>
        <row r="285">
          <cell r="B285">
            <v>966</v>
          </cell>
          <cell r="C285">
            <v>969</v>
          </cell>
          <cell r="D285">
            <v>967</v>
          </cell>
        </row>
        <row r="1349">
          <cell r="B1349">
            <v>6785.5265838036294</v>
          </cell>
          <cell r="C1349">
            <v>6873.8590355098122</v>
          </cell>
          <cell r="D1349">
            <v>6981.2871588399439</v>
          </cell>
          <cell r="H1349" t="str">
            <v>Q1/14</v>
          </cell>
          <cell r="J1349">
            <v>525.85566553712295</v>
          </cell>
          <cell r="K1349">
            <v>347.25420684307261</v>
          </cell>
          <cell r="L1349">
            <v>182.99963117509333</v>
          </cell>
        </row>
        <row r="1350">
          <cell r="B1350">
            <v>6772.2564393240691</v>
          </cell>
          <cell r="C1350">
            <v>6827.275131227053</v>
          </cell>
          <cell r="D1350">
            <v>6806.4686180031358</v>
          </cell>
          <cell r="H1350" t="str">
            <v>Q2/14</v>
          </cell>
          <cell r="J1350">
            <v>637.50485505499739</v>
          </cell>
          <cell r="K1350">
            <v>501.96275650566935</v>
          </cell>
          <cell r="L1350">
            <v>327.95329236131965</v>
          </cell>
        </row>
        <row r="1351">
          <cell r="B1351">
            <v>6670.7384468336641</v>
          </cell>
          <cell r="C1351">
            <v>6754.7039581714416</v>
          </cell>
          <cell r="D1351">
            <v>6872.4038603877152</v>
          </cell>
          <cell r="H1351" t="str">
            <v>Q3/14</v>
          </cell>
          <cell r="J1351">
            <v>653.63282336755219</v>
          </cell>
          <cell r="K1351">
            <v>495.85843019495871</v>
          </cell>
          <cell r="L1351">
            <v>409.21065899430687</v>
          </cell>
        </row>
        <row r="1352">
          <cell r="B1352">
            <v>6718.509796898019</v>
          </cell>
          <cell r="C1352">
            <v>6753.4912029256038</v>
          </cell>
          <cell r="D1352">
            <v>6759.1125876503393</v>
          </cell>
          <cell r="H1352" t="str">
            <v>Q4/14</v>
          </cell>
          <cell r="J1352">
            <v>609.13260248903555</v>
          </cell>
          <cell r="K1352">
            <v>436.35322285195343</v>
          </cell>
          <cell r="L1352">
            <v>351.10873488085917</v>
          </cell>
        </row>
        <row r="1353">
          <cell r="B1353">
            <v>6773.396743334557</v>
          </cell>
          <cell r="C1353">
            <v>6888.376365888671</v>
          </cell>
          <cell r="D1353">
            <v>6970.3361222484682</v>
          </cell>
          <cell r="H1353" t="str">
            <v>Q1/15</v>
          </cell>
          <cell r="J1353">
            <v>784.51950847105115</v>
          </cell>
          <cell r="K1353">
            <v>558.77092619330961</v>
          </cell>
          <cell r="L1353">
            <v>484.54181378889353</v>
          </cell>
        </row>
        <row r="1354">
          <cell r="B1354">
            <v>6887.2827906868961</v>
          </cell>
          <cell r="C1354">
            <v>6990.3918144131849</v>
          </cell>
          <cell r="D1354">
            <v>7097.6870277511543</v>
          </cell>
          <cell r="H1354" t="str">
            <v>Q2/15</v>
          </cell>
          <cell r="J1354">
            <v>680.0518114952373</v>
          </cell>
          <cell r="K1354">
            <v>555.22010557983651</v>
          </cell>
          <cell r="L1354">
            <v>440.10010295101102</v>
          </cell>
        </row>
        <row r="1355">
          <cell r="B1355">
            <v>6836.7746622880622</v>
          </cell>
          <cell r="C1355">
            <v>6947.5453759852817</v>
          </cell>
          <cell r="D1355">
            <v>7058.1361714317654</v>
          </cell>
          <cell r="H1355" t="str">
            <v>Q3/15</v>
          </cell>
          <cell r="J1355">
            <v>702.46486725371608</v>
          </cell>
          <cell r="K1355">
            <v>526.54057713477073</v>
          </cell>
          <cell r="L1355">
            <v>410.55134385036882</v>
          </cell>
        </row>
        <row r="1356">
          <cell r="B1356">
            <v>6771.2562996089346</v>
          </cell>
          <cell r="C1356">
            <v>6870.1982080424405</v>
          </cell>
          <cell r="D1356">
            <v>6991.6909687248908</v>
          </cell>
          <cell r="H1356" t="str">
            <v>Q4/15</v>
          </cell>
          <cell r="J1356">
            <v>800</v>
          </cell>
          <cell r="K1356">
            <v>500</v>
          </cell>
          <cell r="L1356">
            <v>400</v>
          </cell>
        </row>
        <row r="1357">
          <cell r="B1357">
            <v>6757</v>
          </cell>
          <cell r="C1357">
            <v>6831</v>
          </cell>
          <cell r="D1357">
            <v>6910.4115379013729</v>
          </cell>
          <cell r="H1357" t="str">
            <v>Q1/16</v>
          </cell>
          <cell r="J1357">
            <v>963.5</v>
          </cell>
          <cell r="K1357">
            <v>600</v>
          </cell>
          <cell r="L1357">
            <v>500</v>
          </cell>
        </row>
        <row r="1358">
          <cell r="B1358">
            <v>6663.9992894146326</v>
          </cell>
          <cell r="C1358">
            <v>6748.2497278246101</v>
          </cell>
          <cell r="D1358">
            <v>6828.0932323162024</v>
          </cell>
          <cell r="H1358" t="str">
            <v>Q2/16</v>
          </cell>
          <cell r="J1358">
            <v>915.5</v>
          </cell>
          <cell r="K1358">
            <v>600</v>
          </cell>
          <cell r="L1358">
            <v>500</v>
          </cell>
        </row>
        <row r="1359">
          <cell r="B1359">
            <v>6653.1636095417707</v>
          </cell>
          <cell r="C1359">
            <v>6693.1583177273715</v>
          </cell>
          <cell r="D1359">
            <v>6731.2739757086229</v>
          </cell>
          <cell r="H1359" t="str">
            <v>Q3/16</v>
          </cell>
          <cell r="J1359">
            <v>816.99346008835664</v>
          </cell>
          <cell r="K1359">
            <v>550</v>
          </cell>
          <cell r="L1359">
            <v>500</v>
          </cell>
        </row>
        <row r="1360">
          <cell r="H1360" t="str">
            <v>Q4/16</v>
          </cell>
        </row>
        <row r="1364">
          <cell r="B1364">
            <v>1.4955306611827238E-2</v>
          </cell>
          <cell r="C1364">
            <v>2.4784814273168365E-2</v>
          </cell>
          <cell r="D1364">
            <v>2.028058981046521E-2</v>
          </cell>
          <cell r="J1364">
            <v>688.16434104448126</v>
          </cell>
          <cell r="K1364">
            <v>576.92111878544085</v>
          </cell>
          <cell r="L1364">
            <v>483.081795812427</v>
          </cell>
        </row>
        <row r="1365">
          <cell r="B1365">
            <v>1.7382921874065316E-2</v>
          </cell>
          <cell r="C1365">
            <v>2.2233869804420436E-2</v>
          </cell>
          <cell r="D1365">
            <v>1.7170904457134428E-2</v>
          </cell>
          <cell r="J1365">
            <v>727.76127624743413</v>
          </cell>
          <cell r="K1365">
            <v>647.14806136910852</v>
          </cell>
          <cell r="L1365">
            <v>487.0884484082805</v>
          </cell>
        </row>
        <row r="1366">
          <cell r="B1366">
            <v>5.670910623343961E-3</v>
          </cell>
          <cell r="C1366">
            <v>1.2928148323605337E-2</v>
          </cell>
          <cell r="D1366">
            <v>1.7170904457134428E-2</v>
          </cell>
          <cell r="J1366">
            <v>630.50990266063468</v>
          </cell>
          <cell r="K1366">
            <v>515.21082807662015</v>
          </cell>
          <cell r="L1366">
            <v>381.36141686474105</v>
          </cell>
        </row>
        <row r="1367">
          <cell r="B1367">
            <v>-2.2280494182856203E-3</v>
          </cell>
          <cell r="C1367">
            <v>3.9266212935924472E-3</v>
          </cell>
          <cell r="D1367">
            <v>3.1840166699741435E-3</v>
          </cell>
          <cell r="J1367">
            <v>670.58855375041446</v>
          </cell>
          <cell r="K1367">
            <v>581.75619801440882</v>
          </cell>
          <cell r="L1367">
            <v>453.32953712614244</v>
          </cell>
        </row>
        <row r="1368">
          <cell r="B1368">
            <v>1.9054551005534808E-2</v>
          </cell>
          <cell r="C1368">
            <v>1.7875038444795949E-2</v>
          </cell>
          <cell r="D1368">
            <v>1.122724339836767E-2</v>
          </cell>
          <cell r="J1368">
            <v>635.57883854407805</v>
          </cell>
          <cell r="K1368">
            <v>646.62971660762912</v>
          </cell>
          <cell r="L1368">
            <v>602.23858163698947</v>
          </cell>
        </row>
        <row r="1369">
          <cell r="B1369">
            <v>1.3720337427913534E-2</v>
          </cell>
          <cell r="C1369">
            <v>1.4727452180131018E-2</v>
          </cell>
          <cell r="D1369">
            <v>1.5769777551334387E-2</v>
          </cell>
          <cell r="J1369">
            <v>568.19452506706352</v>
          </cell>
          <cell r="K1369">
            <v>586.20903384559449</v>
          </cell>
          <cell r="L1369">
            <v>526.01563706507056</v>
          </cell>
        </row>
        <row r="1370">
          <cell r="B1370">
            <v>1.3097865504600717E-2</v>
          </cell>
          <cell r="C1370">
            <v>1.1476247523466807E-2</v>
          </cell>
          <cell r="D1370">
            <v>1.2176790815637077E-2</v>
          </cell>
          <cell r="J1370">
            <v>500.76861293148033</v>
          </cell>
          <cell r="K1370">
            <v>477.5149002377579</v>
          </cell>
          <cell r="L1370">
            <v>457.89214812193256</v>
          </cell>
        </row>
        <row r="1371">
          <cell r="B1371">
            <v>9.0000000000000011E-3</v>
          </cell>
          <cell r="C1371">
            <v>1.1596914078257407E-2</v>
          </cell>
          <cell r="D1371">
            <v>1.1876891145064955E-2</v>
          </cell>
          <cell r="J1371">
            <v>415</v>
          </cell>
          <cell r="K1371">
            <v>411.29987418659948</v>
          </cell>
          <cell r="L1371">
            <v>377.08736743717952</v>
          </cell>
        </row>
        <row r="1372">
          <cell r="B1372">
            <v>8.9999999999999993E-3</v>
          </cell>
          <cell r="C1372">
            <v>1.2999999999999999E-2</v>
          </cell>
          <cell r="D1372">
            <v>1.17E-2</v>
          </cell>
          <cell r="J1372">
            <v>430</v>
          </cell>
          <cell r="K1372">
            <v>381.5</v>
          </cell>
          <cell r="L1372">
            <v>336.5</v>
          </cell>
        </row>
        <row r="1373">
          <cell r="B1373">
            <v>-7.0164201521069058E-3</v>
          </cell>
          <cell r="C1373">
            <v>6.0540772269446208E-3</v>
          </cell>
          <cell r="D1373">
            <v>9.7510718374813621E-3</v>
          </cell>
          <cell r="J1373">
            <v>434</v>
          </cell>
          <cell r="K1373">
            <v>380</v>
          </cell>
          <cell r="L1373">
            <v>342.89084710483098</v>
          </cell>
        </row>
        <row r="1374">
          <cell r="B1374">
            <v>-8.6704135955323336E-3</v>
          </cell>
          <cell r="C1374">
            <v>-4.6718786048084993E-3</v>
          </cell>
          <cell r="D1374">
            <v>1.0347698001120002E-2</v>
          </cell>
          <cell r="J1374">
            <v>453</v>
          </cell>
          <cell r="K1374">
            <v>394.25871611089599</v>
          </cell>
          <cell r="L1374">
            <v>356.01948537052499</v>
          </cell>
        </row>
        <row r="1379">
          <cell r="B1379">
            <v>76.677753325042076</v>
          </cell>
          <cell r="C1379">
            <v>72.679569985815064</v>
          </cell>
          <cell r="D1379">
            <v>60.352566346339827</v>
          </cell>
          <cell r="J1379">
            <v>492.21765461434063</v>
          </cell>
          <cell r="K1379">
            <v>309.8583839308227</v>
          </cell>
          <cell r="L1379">
            <v>269.77230175101477</v>
          </cell>
        </row>
        <row r="1380">
          <cell r="B1380">
            <v>74.351795769334927</v>
          </cell>
          <cell r="C1380">
            <v>78.447453228696759</v>
          </cell>
          <cell r="D1380">
            <v>70.518198383188974</v>
          </cell>
          <cell r="J1380">
            <v>368.79452168141637</v>
          </cell>
          <cell r="K1380">
            <v>191.28251463831157</v>
          </cell>
          <cell r="L1380">
            <v>104.21145601698481</v>
          </cell>
        </row>
        <row r="1381">
          <cell r="B1381">
            <v>111.9905300123099</v>
          </cell>
          <cell r="C1381">
            <v>72.103031202521123</v>
          </cell>
          <cell r="D1381">
            <v>54.415370787797109</v>
          </cell>
          <cell r="J1381">
            <v>721.2564066797139</v>
          </cell>
          <cell r="K1381">
            <v>317.45461963286704</v>
          </cell>
          <cell r="L1381">
            <v>197.3836392857138</v>
          </cell>
        </row>
        <row r="1382">
          <cell r="B1382">
            <v>90.270272973908774</v>
          </cell>
          <cell r="C1382">
            <v>105.63625106335975</v>
          </cell>
          <cell r="D1382">
            <v>103.20053484872612</v>
          </cell>
          <cell r="J1382">
            <v>618.22698507216592</v>
          </cell>
          <cell r="K1382">
            <v>392.09978952212839</v>
          </cell>
          <cell r="L1382">
            <v>423.05872512398491</v>
          </cell>
        </row>
        <row r="1383">
          <cell r="B1383">
            <v>122.53461143284142</v>
          </cell>
          <cell r="C1383">
            <v>142.32856429937343</v>
          </cell>
          <cell r="D1383">
            <v>121.83179118791152</v>
          </cell>
          <cell r="J1383">
            <v>603.29981769643689</v>
          </cell>
          <cell r="K1383">
            <v>597.37936256182013</v>
          </cell>
          <cell r="L1383">
            <v>618.83116522742057</v>
          </cell>
        </row>
        <row r="1384">
          <cell r="B1384">
            <v>187.49144954517237</v>
          </cell>
          <cell r="C1384">
            <v>190.38220172993911</v>
          </cell>
          <cell r="D1384">
            <v>172.49157759164262</v>
          </cell>
          <cell r="J1384">
            <v>779.04804936578614</v>
          </cell>
          <cell r="K1384">
            <v>728.61941699413796</v>
          </cell>
          <cell r="L1384">
            <v>652.10067866328109</v>
          </cell>
        </row>
        <row r="1385">
          <cell r="B1385">
            <v>184.32390794567331</v>
          </cell>
          <cell r="C1385">
            <v>177.06791562698825</v>
          </cell>
          <cell r="D1385">
            <v>169.66651272727276</v>
          </cell>
          <cell r="J1385">
            <v>746.36101455697872</v>
          </cell>
          <cell r="K1385">
            <v>698.36576827410636</v>
          </cell>
          <cell r="L1385">
            <v>627.89312467604088</v>
          </cell>
        </row>
        <row r="1386">
          <cell r="B1386">
            <v>259.2441833546236</v>
          </cell>
          <cell r="C1386">
            <v>207.93311172251197</v>
          </cell>
          <cell r="D1386">
            <v>199.92391192122159</v>
          </cell>
          <cell r="J1386">
            <v>775.0213280045291</v>
          </cell>
          <cell r="K1386">
            <v>712.24646821874762</v>
          </cell>
          <cell r="L1386">
            <v>494.76727857142942</v>
          </cell>
        </row>
        <row r="1387">
          <cell r="B1387">
            <v>259</v>
          </cell>
          <cell r="C1387">
            <v>246</v>
          </cell>
          <cell r="D1387">
            <v>237.5</v>
          </cell>
          <cell r="J1387">
            <v>782.5</v>
          </cell>
          <cell r="K1387">
            <v>753.5</v>
          </cell>
          <cell r="L1387">
            <v>725.5</v>
          </cell>
        </row>
        <row r="1388">
          <cell r="B1388">
            <v>272.5</v>
          </cell>
          <cell r="C1388">
            <v>263</v>
          </cell>
          <cell r="D1388">
            <v>250</v>
          </cell>
          <cell r="J1388">
            <v>1086.6577596838633</v>
          </cell>
          <cell r="K1388">
            <v>831.86342648825894</v>
          </cell>
          <cell r="L1388">
            <v>737.87881025276056</v>
          </cell>
        </row>
        <row r="1389">
          <cell r="B1389">
            <v>282</v>
          </cell>
          <cell r="C1389">
            <v>259.83360835543317</v>
          </cell>
          <cell r="D1389">
            <v>250.48102601119444</v>
          </cell>
          <cell r="J1389">
            <v>1370.6801531438377</v>
          </cell>
          <cell r="K1389">
            <v>985</v>
          </cell>
          <cell r="L1389">
            <v>715.05770118168141</v>
          </cell>
        </row>
        <row r="1394">
          <cell r="B1394">
            <v>258.27645269692675</v>
          </cell>
          <cell r="C1394">
            <v>251.41463007733137</v>
          </cell>
          <cell r="D1394">
            <v>214.12546653653135</v>
          </cell>
          <cell r="J1394" t="str">
            <v>NV</v>
          </cell>
          <cell r="K1394" t="str">
            <v>NV</v>
          </cell>
          <cell r="L1394" t="str">
            <v>NV</v>
          </cell>
        </row>
        <row r="1395">
          <cell r="B1395">
            <v>246.54528971663194</v>
          </cell>
          <cell r="C1395">
            <v>231.57445454348544</v>
          </cell>
          <cell r="D1395">
            <v>208.29021099050351</v>
          </cell>
          <cell r="J1395" t="str">
            <v>NV</v>
          </cell>
          <cell r="K1395" t="str">
            <v>NV</v>
          </cell>
          <cell r="L1395" t="str">
            <v>NV</v>
          </cell>
        </row>
        <row r="1396">
          <cell r="B1396">
            <v>309.42913382951792</v>
          </cell>
          <cell r="C1396">
            <v>168.88127702818292</v>
          </cell>
          <cell r="D1396">
            <v>276.57281670489738</v>
          </cell>
          <cell r="J1396" t="str">
            <v>NV</v>
          </cell>
          <cell r="K1396" t="str">
            <v>NV</v>
          </cell>
          <cell r="L1396" t="str">
            <v>NV</v>
          </cell>
        </row>
        <row r="1397">
          <cell r="B1397">
            <v>225.93139403303621</v>
          </cell>
          <cell r="C1397">
            <v>193.02199313717574</v>
          </cell>
          <cell r="D1397">
            <v>235.21614091886204</v>
          </cell>
          <cell r="J1397" t="str">
            <v>NV</v>
          </cell>
          <cell r="K1397" t="str">
            <v>NV</v>
          </cell>
          <cell r="L1397" t="str">
            <v>NV</v>
          </cell>
        </row>
        <row r="1398">
          <cell r="B1398">
            <v>239.59128941751987</v>
          </cell>
          <cell r="C1398">
            <v>303.26337166096346</v>
          </cell>
          <cell r="D1398">
            <v>138.07513506575788</v>
          </cell>
          <cell r="J1398" t="str">
            <v>NV</v>
          </cell>
          <cell r="K1398" t="str">
            <v>NV</v>
          </cell>
          <cell r="L1398" t="str">
            <v>NV</v>
          </cell>
        </row>
        <row r="1399">
          <cell r="B1399">
            <v>280.60991853393261</v>
          </cell>
          <cell r="C1399">
            <v>305.91369974853751</v>
          </cell>
          <cell r="D1399">
            <v>204.98417339068419</v>
          </cell>
          <cell r="J1399" t="str">
            <v>NV</v>
          </cell>
          <cell r="K1399" t="str">
            <v>NV</v>
          </cell>
          <cell r="L1399" t="str">
            <v>NV</v>
          </cell>
        </row>
        <row r="1400">
          <cell r="B1400">
            <v>260.29138749357389</v>
          </cell>
          <cell r="C1400">
            <v>286.03662660277632</v>
          </cell>
          <cell r="D1400">
            <v>244.68899095506049</v>
          </cell>
          <cell r="J1400" t="str">
            <v>NV</v>
          </cell>
          <cell r="K1400" t="str">
            <v>NV</v>
          </cell>
          <cell r="L1400" t="str">
            <v>NV</v>
          </cell>
        </row>
        <row r="1401">
          <cell r="B1401">
            <v>291.32500000000073</v>
          </cell>
          <cell r="C1401">
            <v>313.20749999999998</v>
          </cell>
          <cell r="D1401">
            <v>318.72249999999894</v>
          </cell>
          <cell r="J1401" t="str">
            <v>NV</v>
          </cell>
          <cell r="K1401" t="str">
            <v>NV</v>
          </cell>
          <cell r="L1401" t="str">
            <v>NV</v>
          </cell>
        </row>
        <row r="1402">
          <cell r="B1402">
            <v>294.5</v>
          </cell>
          <cell r="C1402">
            <v>303</v>
          </cell>
          <cell r="D1402">
            <v>312.5</v>
          </cell>
          <cell r="J1402" t="str">
            <v>NV</v>
          </cell>
          <cell r="K1402" t="str">
            <v>NV</v>
          </cell>
          <cell r="L1402" t="str">
            <v>NV</v>
          </cell>
        </row>
        <row r="1403">
          <cell r="B1403">
            <v>312.57170590326768</v>
          </cell>
          <cell r="C1403">
            <v>310.2430780810846</v>
          </cell>
          <cell r="D1403">
            <v>270.86154504234264</v>
          </cell>
          <cell r="J1403" t="str">
            <v>NV</v>
          </cell>
          <cell r="K1403" t="str">
            <v>NV</v>
          </cell>
          <cell r="L1403" t="str">
            <v>NV</v>
          </cell>
        </row>
        <row r="1404">
          <cell r="B1404">
            <v>312.79621530876511</v>
          </cell>
          <cell r="C1404">
            <v>299.81875092078644</v>
          </cell>
          <cell r="D1404">
            <v>289.50613465922743</v>
          </cell>
          <cell r="J1404" t="str">
            <v>NV</v>
          </cell>
          <cell r="K1404" t="str">
            <v>NV</v>
          </cell>
          <cell r="L1404" t="str">
            <v>NV</v>
          </cell>
        </row>
        <row r="1409">
          <cell r="B1409" t="str">
            <v>NV</v>
          </cell>
          <cell r="C1409" t="str">
            <v>NV</v>
          </cell>
          <cell r="D1409" t="str">
            <v>NV</v>
          </cell>
          <cell r="J1409" t="str">
            <v>NV</v>
          </cell>
          <cell r="K1409" t="str">
            <v>NV</v>
          </cell>
          <cell r="L1409" t="str">
            <v>NV</v>
          </cell>
        </row>
        <row r="1410">
          <cell r="B1410" t="str">
            <v>NV</v>
          </cell>
          <cell r="C1410" t="str">
            <v>NV</v>
          </cell>
          <cell r="D1410" t="str">
            <v>NV</v>
          </cell>
          <cell r="J1410" t="str">
            <v>NV</v>
          </cell>
          <cell r="K1410" t="str">
            <v>NV</v>
          </cell>
          <cell r="L1410" t="str">
            <v>NV</v>
          </cell>
        </row>
        <row r="1411">
          <cell r="B1411" t="str">
            <v>NV</v>
          </cell>
          <cell r="C1411" t="str">
            <v>NV</v>
          </cell>
          <cell r="D1411" t="str">
            <v>NV</v>
          </cell>
          <cell r="J1411" t="str">
            <v>NV</v>
          </cell>
          <cell r="K1411" t="str">
            <v>NV</v>
          </cell>
          <cell r="L1411" t="str">
            <v>NV</v>
          </cell>
        </row>
        <row r="1412">
          <cell r="B1412" t="str">
            <v>NV</v>
          </cell>
          <cell r="C1412" t="str">
            <v>NV</v>
          </cell>
          <cell r="D1412" t="str">
            <v>NV</v>
          </cell>
          <cell r="J1412" t="str">
            <v>NV</v>
          </cell>
          <cell r="K1412" t="str">
            <v>NV</v>
          </cell>
          <cell r="L1412" t="str">
            <v>NV</v>
          </cell>
        </row>
        <row r="1413">
          <cell r="B1413" t="str">
            <v>NV</v>
          </cell>
          <cell r="C1413" t="str">
            <v>NV</v>
          </cell>
          <cell r="D1413" t="str">
            <v>NV</v>
          </cell>
          <cell r="J1413" t="str">
            <v>NV</v>
          </cell>
          <cell r="K1413" t="str">
            <v>NV</v>
          </cell>
          <cell r="L1413" t="str">
            <v>NV</v>
          </cell>
        </row>
        <row r="1414">
          <cell r="B1414" t="str">
            <v>NV</v>
          </cell>
          <cell r="C1414" t="str">
            <v>NV</v>
          </cell>
          <cell r="D1414" t="str">
            <v>NV</v>
          </cell>
          <cell r="J1414" t="str">
            <v>NV</v>
          </cell>
          <cell r="K1414" t="str">
            <v>NV</v>
          </cell>
          <cell r="L1414" t="str">
            <v>NV</v>
          </cell>
        </row>
        <row r="1415">
          <cell r="B1415" t="str">
            <v>NV</v>
          </cell>
          <cell r="C1415" t="str">
            <v>NV</v>
          </cell>
          <cell r="D1415" t="str">
            <v>NV</v>
          </cell>
          <cell r="J1415" t="str">
            <v>NV</v>
          </cell>
          <cell r="K1415" t="str">
            <v>NV</v>
          </cell>
          <cell r="L1415" t="str">
            <v>NV</v>
          </cell>
        </row>
        <row r="1416">
          <cell r="B1416" t="str">
            <v>NV</v>
          </cell>
          <cell r="C1416" t="str">
            <v>NV</v>
          </cell>
          <cell r="D1416" t="str">
            <v>NV</v>
          </cell>
          <cell r="J1416" t="str">
            <v>NV</v>
          </cell>
          <cell r="K1416" t="str">
            <v>NV</v>
          </cell>
          <cell r="L1416" t="str">
            <v>NV</v>
          </cell>
        </row>
        <row r="1417">
          <cell r="B1417" t="str">
            <v>NV</v>
          </cell>
          <cell r="C1417" t="str">
            <v>NV</v>
          </cell>
          <cell r="D1417" t="str">
            <v>NV</v>
          </cell>
          <cell r="J1417" t="str">
            <v>NV</v>
          </cell>
          <cell r="K1417" t="str">
            <v>NV</v>
          </cell>
          <cell r="L1417" t="str">
            <v>NV</v>
          </cell>
        </row>
        <row r="1418">
          <cell r="B1418" t="str">
            <v>NV</v>
          </cell>
          <cell r="C1418" t="str">
            <v>NV</v>
          </cell>
          <cell r="D1418" t="str">
            <v>NV</v>
          </cell>
          <cell r="J1418" t="str">
            <v>NV</v>
          </cell>
          <cell r="K1418" t="str">
            <v>NV</v>
          </cell>
          <cell r="L1418" t="str">
            <v>NV</v>
          </cell>
        </row>
        <row r="1419">
          <cell r="B1419" t="str">
            <v>NV</v>
          </cell>
          <cell r="C1419" t="str">
            <v>NV</v>
          </cell>
          <cell r="D1419" t="str">
            <v>NV</v>
          </cell>
          <cell r="J1419" t="str">
            <v>NV</v>
          </cell>
          <cell r="K1419" t="str">
            <v>NV</v>
          </cell>
          <cell r="L1419" t="str">
            <v>NV</v>
          </cell>
        </row>
      </sheetData>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lf yrs"/>
      <sheetName val="Financials"/>
      <sheetName val="Cable"/>
      <sheetName val="Corp"/>
      <sheetName val="Rev&amp;CoGS"/>
      <sheetName val="Costs"/>
      <sheetName val="Bal Sheet"/>
      <sheetName val="DCF"/>
      <sheetName val="Tables"/>
      <sheetName val="UPDATE"/>
      <sheetName val="Template"/>
      <sheetName val="Macro1"/>
      <sheetName val="Vod-ATI"/>
      <sheetName val="VodUK"/>
      <sheetName val="BT"/>
      <sheetName val="TD"/>
      <sheetName val="KPN"/>
      <sheetName val="PT"/>
      <sheetName val="TI"/>
      <sheetName val="TIM"/>
      <sheetName val="D2 DCF"/>
      <sheetName val="Rev_CoGS"/>
      <sheetName val="Assumptions"/>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New Entrants Share Fixed"/>
      <sheetName val="New v Old"/>
      <sheetName val="Charts"/>
      <sheetName val="Subscriber forecasts"/>
      <sheetName val="Charts (2) D"/>
      <sheetName val="D2 DCF"/>
      <sheetName val="D2 Valn"/>
      <sheetName val="D2 Output"/>
      <sheetName val="WACC"/>
      <sheetName val="sum of parts"/>
      <sheetName val="Half year"/>
      <sheetName val="consolidation"/>
      <sheetName val="Autocom"/>
      <sheetName val="Arcor"/>
      <sheetName val="German Market Shares Fixed"/>
      <sheetName val="Rev&amp;CoGS"/>
      <sheetName val="Austria"/>
      <sheetName val="EBU"/>
      <sheetName val="CBU"/>
      <sheetName val="Mobile model"/>
      <sheetName val="Divisions"/>
      <sheetName val="Orange France"/>
      <sheetName val="TIM Italy"/>
      <sheetName val="Spain"/>
      <sheetName val="ADVOL"/>
      <sheetName val="Returns"/>
      <sheetName val="Acq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links"/>
      <sheetName val="Summary"/>
      <sheetName val="Summary (Alt1)"/>
      <sheetName val="Summary (Alt2)"/>
      <sheetName val="Q Cockpit"/>
      <sheetName val="FY Cockpit"/>
      <sheetName val="FY+1 Cockpit"/>
      <sheetName val="Summary Short"/>
      <sheetName val="Gaphic Overview CY to CY+4 "/>
      <sheetName val="Gaphic Overview Qs"/>
      <sheetName val="Recom. Share"/>
      <sheetName val="Recom. Sector"/>
      <sheetName val="Overview Qs"/>
      <sheetName val="Overview vs Planung Ys"/>
      <sheetName val="Overview vs Planung Qs"/>
      <sheetName val="Outlyer vs Current Q"/>
      <sheetName val="Outlyer vs Con CY"/>
      <sheetName val="Outlyer vs Con CY+1"/>
      <sheetName val="Outlyer vs Act Current Q"/>
      <sheetName val="Outlyer vs Act CY"/>
      <sheetName val="Outlyer vs Act CY+1"/>
      <sheetName val="Q1 Estimates"/>
      <sheetName val="Q2 Estimates"/>
      <sheetName val="Q3 Estimates"/>
      <sheetName val="Q4 Estimates"/>
      <sheetName val="CY Estimates"/>
      <sheetName val="CY+1 Estimates"/>
      <sheetName val="CY+2 Estimates"/>
      <sheetName val="CY+3 Estimates"/>
      <sheetName val="CY+4 Estimates"/>
      <sheetName val="Barclays"/>
      <sheetName val="Berenberg"/>
      <sheetName val="BoA"/>
      <sheetName val="Cheuvreux"/>
      <sheetName val="Citi"/>
      <sheetName val="CS"/>
      <sheetName val="Commerzbank"/>
      <sheetName val="Deutsche"/>
      <sheetName val="Exane"/>
      <sheetName val="Execution"/>
      <sheetName val="GS"/>
      <sheetName val="HSBC"/>
      <sheetName val="Jeffries"/>
      <sheetName val="JPM"/>
      <sheetName val="Kepler"/>
      <sheetName val="LBBW"/>
      <sheetName val="Macquarie"/>
      <sheetName val="Morgan Stanley"/>
      <sheetName val="Newstreet"/>
      <sheetName val="Nomura"/>
      <sheetName val="RBC"/>
      <sheetName val="Sanford Bernstein"/>
      <sheetName val="SG"/>
      <sheetName val="UBS"/>
      <sheetName val="Non-Core"/>
      <sheetName val="Outlyer Analysis"/>
      <sheetName val="Group"/>
      <sheetName val="Rev.."/>
      <sheetName val="EBITDA.."/>
      <sheetName val="FCF.."/>
      <sheetName val="Capex.."/>
      <sheetName val="DPS"/>
      <sheetName val="DE"/>
      <sheetName val="Rev"/>
      <sheetName val=" EBITDA"/>
      <sheetName val="Capex"/>
      <sheetName val="USA"/>
      <sheetName val="Rev."/>
      <sheetName val="EBITDA."/>
      <sheetName val="Capex."/>
      <sheetName val="EU"/>
      <sheetName val="Rev,"/>
      <sheetName val="EBITDA,"/>
      <sheetName val="Capex,"/>
      <sheetName val="TSI"/>
      <sheetName val="Rev-"/>
      <sheetName val="EBITDA-"/>
      <sheetName val="Capex-"/>
      <sheetName val="Input Reuters"/>
      <sheetName val="Input IBES"/>
      <sheetName val="US-Consensus"/>
      <sheetName val="DT WACCs"/>
      <sheetName val="Bandbreiten"/>
      <sheetName val="Bandbreitencharts"/>
      <sheetName val="IBES + Reuters"/>
      <sheetName val="Recommendations"/>
      <sheetName val="Diagramme Input"/>
      <sheetName val="Input Actuals"/>
      <sheetName val="Actuals Delta abs"/>
      <sheetName val="Actual Delta rel"/>
      <sheetName val="Current Actuals"/>
      <sheetName val="Current Actuals %"/>
      <sheetName val="Configurated Planning view"/>
      <sheetName val="Planing Delta abs"/>
      <sheetName val="Planing Delta rel"/>
      <sheetName val="Planung Input"/>
      <sheetName val="Guidance Impact - Overview"/>
      <sheetName val="Guidance Impact - CQ"/>
      <sheetName val="Guidance Impact - CY"/>
      <sheetName val="External pre Guidance -Overview"/>
      <sheetName val="External pre Guidance - CQ"/>
      <sheetName val="External pre Guidance - CY"/>
      <sheetName val="External last Q"/>
      <sheetName val="Summary Estim. Update"/>
      <sheetName val="Delta annual Overview"/>
      <sheetName val="Delta quarterly Overview"/>
      <sheetName val="New Estimates (prepared)"/>
      <sheetName val="Old Estimates (prepared)"/>
      <sheetName val="New Estimates (raw)"/>
      <sheetName val="Old Estimates (raw)"/>
      <sheetName val="Cover"/>
      <sheetName val="Guidance Monitor"/>
      <sheetName val="Valutation"/>
      <sheetName val="Reporting Season Calendar"/>
      <sheetName val="Rev Ys"/>
      <sheetName val="Rev Qs"/>
      <sheetName val="EBITDA Ys"/>
      <sheetName val="EBITDA Qs"/>
      <sheetName val="FCF Ys"/>
      <sheetName val="FCF Qs"/>
      <sheetName val="Net Income Qs"/>
      <sheetName val="Net Income Ys"/>
      <sheetName val="Capex Ys"/>
      <sheetName val="Cash Capex Qs"/>
      <sheetName val="Net Debt Ys"/>
      <sheetName val="Net Debt Qs"/>
      <sheetName val="Input Actuals (extern)"/>
    </sheetNames>
    <sheetDataSet>
      <sheetData sheetId="0">
        <row r="43">
          <cell r="A43" t="str">
            <v>iPF '11</v>
          </cell>
        </row>
        <row r="44">
          <cell r="A44" t="str">
            <v>FC 2+10</v>
          </cell>
        </row>
        <row r="45">
          <cell r="A45" t="str">
            <v>FC 5+7</v>
          </cell>
        </row>
        <row r="46">
          <cell r="A46" t="str">
            <v>iPF '12</v>
          </cell>
        </row>
        <row r="47">
          <cell r="A47" t="str">
            <v>FC 8+4</v>
          </cell>
        </row>
        <row r="48">
          <cell r="A48" t="str">
            <v>Act</v>
          </cell>
        </row>
        <row r="51">
          <cell r="A51" t="str">
            <v>iPF '11</v>
          </cell>
        </row>
        <row r="52">
          <cell r="A52" t="str">
            <v>iPF '12</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indexed="25"/>
  </sheetPr>
  <dimension ref="A1:CH126"/>
  <sheetViews>
    <sheetView tabSelected="1" view="pageBreakPreview" topLeftCell="A111" zoomScale="70" zoomScaleNormal="70" zoomScaleSheetLayoutView="70" workbookViewId="0">
      <selection activeCell="O138" sqref="O138"/>
    </sheetView>
  </sheetViews>
  <sheetFormatPr baseColWidth="10" defaultColWidth="11.42578125" defaultRowHeight="16.5" x14ac:dyDescent="0.25"/>
  <cols>
    <col min="1" max="1" width="37.85546875" style="147" customWidth="1"/>
    <col min="2" max="2" width="14.5703125" style="148" bestFit="1" customWidth="1"/>
    <col min="3" max="3" width="4" style="149" customWidth="1"/>
    <col min="4" max="5" width="9.28515625" style="13" bestFit="1" customWidth="1"/>
    <col min="6" max="6" width="10.28515625" style="150" bestFit="1" customWidth="1"/>
    <col min="7" max="7" width="10.28515625" style="151" bestFit="1" customWidth="1"/>
    <col min="8" max="8" width="4.7109375" style="149" customWidth="1"/>
    <col min="9" max="9" width="9.42578125" style="13" customWidth="1"/>
    <col min="10" max="10" width="8.5703125" style="13" customWidth="1"/>
    <col min="11" max="11" width="10.28515625" style="150" bestFit="1" customWidth="1"/>
    <col min="12" max="12" width="10.28515625" style="152" bestFit="1" customWidth="1"/>
    <col min="13" max="13" width="4" style="149" customWidth="1"/>
    <col min="14" max="14" width="8.5703125" style="13" customWidth="1"/>
    <col min="15" max="15" width="9.42578125" style="13" bestFit="1" customWidth="1"/>
    <col min="16" max="16" width="10.28515625" style="150" bestFit="1" customWidth="1"/>
    <col min="17" max="17" width="10.28515625" style="152" bestFit="1" customWidth="1"/>
    <col min="18" max="18" width="4" style="149" customWidth="1"/>
    <col min="19" max="20" width="8.5703125" style="13" customWidth="1"/>
    <col min="21" max="21" width="10.28515625" style="150" bestFit="1" customWidth="1"/>
    <col min="22" max="22" width="10.28515625" style="152" bestFit="1" customWidth="1"/>
    <col min="23" max="23" width="4" style="149" customWidth="1"/>
    <col min="24" max="25" width="8.5703125" style="13" customWidth="1"/>
    <col min="26" max="26" width="10.28515625" style="150" bestFit="1" customWidth="1"/>
    <col min="27" max="27" width="10.28515625" style="152" bestFit="1" customWidth="1"/>
    <col min="28" max="28" width="4" style="149" customWidth="1"/>
    <col min="29" max="30" width="8.5703125" style="13" customWidth="1"/>
    <col min="31" max="31" width="10.28515625" style="150" bestFit="1" customWidth="1"/>
    <col min="32" max="32" width="9.28515625" style="153" customWidth="1"/>
    <col min="33" max="33" width="9.28515625" style="139" hidden="1" customWidth="1"/>
    <col min="34" max="34" width="38" style="147" customWidth="1"/>
    <col min="35" max="86" width="9.140625" style="10" customWidth="1"/>
    <col min="87" max="16384" width="11.42578125" style="13"/>
  </cols>
  <sheetData>
    <row r="1" spans="1:86" s="10" customFormat="1" ht="18" hidden="1" thickTop="1" thickBot="1" x14ac:dyDescent="0.3">
      <c r="A1" s="1"/>
      <c r="B1" s="2" t="str">
        <f>B12&amp;"-1"</f>
        <v>Q2-1</v>
      </c>
      <c r="C1" s="3" t="str">
        <f>B12&amp;"-2"</f>
        <v>Q2-2</v>
      </c>
      <c r="D1" s="4" t="str">
        <f>B12&amp;"-3"</f>
        <v>Q2-3</v>
      </c>
      <c r="E1" s="4" t="str">
        <f>B12&amp;"-4"</f>
        <v>Q2-4</v>
      </c>
      <c r="F1" s="5"/>
      <c r="G1" s="6"/>
      <c r="H1" s="3"/>
      <c r="I1" s="4"/>
      <c r="J1" s="4"/>
      <c r="K1" s="5" t="s">
        <v>0</v>
      </c>
      <c r="L1" s="6"/>
      <c r="M1" s="3"/>
      <c r="N1" s="4"/>
      <c r="O1" s="4"/>
      <c r="P1" s="5"/>
      <c r="Q1" s="6"/>
      <c r="R1" s="3"/>
      <c r="S1" s="4"/>
      <c r="T1" s="4"/>
      <c r="U1" s="5"/>
      <c r="V1" s="6"/>
      <c r="W1" s="3"/>
      <c r="X1" s="4"/>
      <c r="Y1" s="4"/>
      <c r="Z1" s="5"/>
      <c r="AA1" s="6"/>
      <c r="AB1" s="3"/>
      <c r="AC1" s="4"/>
      <c r="AD1" s="4"/>
      <c r="AE1" s="5"/>
      <c r="AF1" s="7"/>
      <c r="AG1" s="8"/>
      <c r="AH1" s="9"/>
    </row>
    <row r="2" spans="1:86" ht="17.25" thickTop="1" x14ac:dyDescent="0.25">
      <c r="A2" s="11" t="s">
        <v>1</v>
      </c>
      <c r="B2" s="2"/>
      <c r="C2" s="3"/>
      <c r="D2" s="4"/>
      <c r="E2" s="4"/>
      <c r="F2" s="5"/>
      <c r="G2" s="2"/>
      <c r="H2" s="3"/>
      <c r="I2" s="4"/>
      <c r="J2" s="4"/>
      <c r="K2" s="5"/>
      <c r="L2" s="2"/>
      <c r="M2" s="3"/>
      <c r="N2" s="4"/>
      <c r="O2" s="4"/>
      <c r="P2" s="5"/>
      <c r="Q2" s="2"/>
      <c r="R2" s="3"/>
      <c r="S2" s="4"/>
      <c r="T2" s="4"/>
      <c r="U2" s="5"/>
      <c r="V2" s="2"/>
      <c r="W2" s="3"/>
      <c r="X2" s="4"/>
      <c r="Y2" s="4"/>
      <c r="Z2" s="5"/>
      <c r="AA2" s="2"/>
      <c r="AB2" s="3"/>
      <c r="AC2" s="4"/>
      <c r="AD2" s="4"/>
      <c r="AE2" s="5"/>
      <c r="AF2" s="9"/>
      <c r="AG2" s="4"/>
      <c r="AH2" s="12"/>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row>
    <row r="3" spans="1:86" x14ac:dyDescent="0.25">
      <c r="A3" s="14" t="s">
        <v>2</v>
      </c>
      <c r="B3" s="15"/>
      <c r="C3" s="16"/>
      <c r="D3" s="10"/>
      <c r="E3" s="10"/>
      <c r="F3" s="17"/>
      <c r="G3" s="15"/>
      <c r="H3" s="16"/>
      <c r="I3" s="10"/>
      <c r="J3" s="10"/>
      <c r="K3" s="17"/>
      <c r="L3" s="15"/>
      <c r="M3" s="16"/>
      <c r="N3" s="10"/>
      <c r="O3" s="10"/>
      <c r="P3" s="17"/>
      <c r="Q3" s="15"/>
      <c r="R3" s="16"/>
      <c r="S3" s="10"/>
      <c r="T3" s="10"/>
      <c r="U3" s="17"/>
      <c r="V3" s="15"/>
      <c r="W3" s="16"/>
      <c r="X3" s="10"/>
      <c r="Y3" s="10"/>
      <c r="Z3" s="17"/>
      <c r="AA3" s="15"/>
      <c r="AB3" s="16"/>
      <c r="AC3" s="10"/>
      <c r="AD3" s="10"/>
      <c r="AE3" s="17"/>
      <c r="AF3" s="18"/>
      <c r="AG3" s="10"/>
      <c r="AH3" s="19"/>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row>
    <row r="4" spans="1:86" x14ac:dyDescent="0.25">
      <c r="A4" s="14" t="s">
        <v>3</v>
      </c>
      <c r="B4" s="15"/>
      <c r="C4" s="16"/>
      <c r="D4" s="10"/>
      <c r="E4" s="10"/>
      <c r="F4" s="17"/>
      <c r="G4" s="15"/>
      <c r="H4" s="16"/>
      <c r="I4" s="10"/>
      <c r="J4" s="10"/>
      <c r="K4" s="17"/>
      <c r="L4" s="15"/>
      <c r="M4" s="16"/>
      <c r="N4" s="10"/>
      <c r="O4" s="10"/>
      <c r="P4" s="17"/>
      <c r="Q4" s="15"/>
      <c r="R4" s="16"/>
      <c r="S4" s="10"/>
      <c r="T4" s="10"/>
      <c r="U4" s="17"/>
      <c r="V4" s="15"/>
      <c r="W4" s="16"/>
      <c r="X4" s="10"/>
      <c r="Y4" s="10"/>
      <c r="Z4" s="17"/>
      <c r="AA4" s="15"/>
      <c r="AB4" s="16"/>
      <c r="AC4" s="10"/>
      <c r="AD4" s="10"/>
      <c r="AE4" s="17"/>
      <c r="AF4" s="18"/>
      <c r="AG4" s="10"/>
      <c r="AH4" s="19"/>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row>
    <row r="5" spans="1:86" x14ac:dyDescent="0.25">
      <c r="A5" s="20"/>
      <c r="B5" s="15"/>
      <c r="C5" s="16"/>
      <c r="D5" s="10"/>
      <c r="E5" s="10"/>
      <c r="F5" s="17"/>
      <c r="G5" s="15"/>
      <c r="H5" s="16"/>
      <c r="I5" s="10"/>
      <c r="J5" s="10"/>
      <c r="K5" s="17"/>
      <c r="L5" s="15"/>
      <c r="M5" s="16"/>
      <c r="N5" s="10"/>
      <c r="O5" s="10"/>
      <c r="P5" s="17"/>
      <c r="Q5" s="15"/>
      <c r="R5" s="16"/>
      <c r="S5" s="10"/>
      <c r="T5" s="10"/>
      <c r="U5" s="17"/>
      <c r="V5" s="15"/>
      <c r="W5" s="16"/>
      <c r="X5" s="10"/>
      <c r="Y5" s="10"/>
      <c r="Z5" s="17"/>
      <c r="AA5" s="15"/>
      <c r="AB5" s="16"/>
      <c r="AC5" s="10"/>
      <c r="AD5" s="10"/>
      <c r="AE5" s="17"/>
      <c r="AF5" s="18"/>
      <c r="AG5" s="10"/>
      <c r="AH5" s="21"/>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row>
    <row r="6" spans="1:86" x14ac:dyDescent="0.25">
      <c r="A6" s="20"/>
      <c r="B6" s="15"/>
      <c r="C6" s="16"/>
      <c r="D6" s="10"/>
      <c r="E6" s="10"/>
      <c r="F6" s="17"/>
      <c r="G6" s="15"/>
      <c r="H6" s="16"/>
      <c r="I6" s="10"/>
      <c r="J6" s="10"/>
      <c r="K6" s="17"/>
      <c r="L6" s="15"/>
      <c r="M6" s="16"/>
      <c r="N6" s="10"/>
      <c r="O6" s="10"/>
      <c r="P6" s="17"/>
      <c r="Q6" s="15"/>
      <c r="R6" s="16"/>
      <c r="S6" s="10"/>
      <c r="T6" s="10"/>
      <c r="U6" s="17"/>
      <c r="V6" s="15"/>
      <c r="W6" s="16"/>
      <c r="X6" s="10"/>
      <c r="Y6" s="10"/>
      <c r="Z6" s="17"/>
      <c r="AA6" s="15"/>
      <c r="AB6" s="16"/>
      <c r="AC6" s="10"/>
      <c r="AD6" s="10"/>
      <c r="AE6" s="17"/>
      <c r="AF6" s="18"/>
      <c r="AG6" s="10"/>
      <c r="AH6" s="21"/>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row>
    <row r="7" spans="1:86" x14ac:dyDescent="0.25">
      <c r="A7" s="22" t="s">
        <v>4</v>
      </c>
      <c r="B7" s="15"/>
      <c r="C7" s="16"/>
      <c r="D7" s="10"/>
      <c r="E7" s="10"/>
      <c r="F7" s="17"/>
      <c r="G7" s="15"/>
      <c r="H7" s="16"/>
      <c r="I7" s="10"/>
      <c r="J7" s="10"/>
      <c r="K7" s="17"/>
      <c r="L7" s="15"/>
      <c r="M7" s="16"/>
      <c r="N7" s="10"/>
      <c r="O7" s="10"/>
      <c r="P7" s="17"/>
      <c r="Q7" s="15"/>
      <c r="R7" s="16"/>
      <c r="S7" s="10"/>
      <c r="T7" s="10"/>
      <c r="U7" s="17"/>
      <c r="V7" s="15"/>
      <c r="W7" s="16"/>
      <c r="X7" s="10"/>
      <c r="Y7" s="10"/>
      <c r="Z7" s="17"/>
      <c r="AA7" s="15"/>
      <c r="AB7" s="16"/>
      <c r="AC7" s="10"/>
      <c r="AD7" s="10"/>
      <c r="AE7" s="17"/>
      <c r="AF7" s="18"/>
      <c r="AG7" s="10"/>
      <c r="AH7" s="2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row>
    <row r="8" spans="1:86" x14ac:dyDescent="0.25">
      <c r="A8" s="20" t="s">
        <v>5</v>
      </c>
      <c r="B8" s="15"/>
      <c r="C8" s="16"/>
      <c r="D8" s="10"/>
      <c r="E8" s="10"/>
      <c r="F8" s="17"/>
      <c r="G8" s="15"/>
      <c r="H8" s="16"/>
      <c r="I8" s="10"/>
      <c r="J8" s="10"/>
      <c r="K8" s="17"/>
      <c r="L8" s="15"/>
      <c r="M8" s="16"/>
      <c r="N8" s="10"/>
      <c r="O8" s="10"/>
      <c r="P8" s="17"/>
      <c r="Q8" s="15"/>
      <c r="R8" s="16"/>
      <c r="S8" s="10"/>
      <c r="T8" s="10"/>
      <c r="U8" s="17"/>
      <c r="V8" s="15"/>
      <c r="W8" s="16"/>
      <c r="X8" s="10"/>
      <c r="Y8" s="10"/>
      <c r="Z8" s="17"/>
      <c r="AA8" s="15"/>
      <c r="AB8" s="16"/>
      <c r="AC8" s="10"/>
      <c r="AD8" s="10"/>
      <c r="AE8" s="17"/>
      <c r="AF8" s="18"/>
      <c r="AG8" s="10"/>
      <c r="AH8" s="21"/>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row>
    <row r="9" spans="1:86" x14ac:dyDescent="0.25">
      <c r="A9" s="14" t="s">
        <v>6</v>
      </c>
      <c r="B9" s="15"/>
      <c r="C9" s="16"/>
      <c r="D9" s="10"/>
      <c r="E9" s="10"/>
      <c r="F9" s="17"/>
      <c r="G9" s="15"/>
      <c r="H9" s="16"/>
      <c r="I9" s="10"/>
      <c r="J9" s="10"/>
      <c r="K9" s="17"/>
      <c r="L9" s="15"/>
      <c r="M9" s="16"/>
      <c r="N9" s="10"/>
      <c r="O9" s="10"/>
      <c r="P9" s="17"/>
      <c r="Q9" s="15"/>
      <c r="R9" s="16"/>
      <c r="S9" s="10"/>
      <c r="T9" s="10"/>
      <c r="U9" s="17"/>
      <c r="V9" s="15"/>
      <c r="W9" s="16"/>
      <c r="X9" s="10"/>
      <c r="Y9" s="10"/>
      <c r="Z9" s="17"/>
      <c r="AA9" s="15"/>
      <c r="AB9" s="16"/>
      <c r="AC9" s="10"/>
      <c r="AD9" s="10"/>
      <c r="AE9" s="17"/>
      <c r="AF9" s="18"/>
      <c r="AG9" s="10"/>
      <c r="AH9" s="19"/>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row>
    <row r="10" spans="1:86" x14ac:dyDescent="0.25">
      <c r="A10" s="14" t="s">
        <v>7</v>
      </c>
      <c r="B10" s="15"/>
      <c r="C10" s="16"/>
      <c r="D10" s="10"/>
      <c r="E10" s="10"/>
      <c r="F10" s="17"/>
      <c r="G10" s="15"/>
      <c r="H10" s="16"/>
      <c r="I10" s="10"/>
      <c r="J10" s="10"/>
      <c r="K10" s="17"/>
      <c r="L10" s="15"/>
      <c r="M10" s="16"/>
      <c r="N10" s="10"/>
      <c r="O10" s="10"/>
      <c r="P10" s="17"/>
      <c r="Q10" s="15"/>
      <c r="R10" s="16"/>
      <c r="S10" s="10"/>
      <c r="T10" s="10"/>
      <c r="U10" s="17"/>
      <c r="V10" s="15"/>
      <c r="W10" s="16"/>
      <c r="X10" s="10"/>
      <c r="Y10" s="10"/>
      <c r="Z10" s="17"/>
      <c r="AA10" s="15"/>
      <c r="AB10" s="16"/>
      <c r="AC10" s="10"/>
      <c r="AD10" s="10"/>
      <c r="AE10" s="17"/>
      <c r="AF10" s="18"/>
      <c r="AG10" s="10"/>
      <c r="AH10" s="18"/>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row>
    <row r="11" spans="1:86" s="10" customFormat="1" ht="17.25" thickBot="1" x14ac:dyDescent="0.3">
      <c r="A11" s="20"/>
      <c r="B11" s="15"/>
      <c r="C11" s="16"/>
      <c r="F11" s="17"/>
      <c r="G11" s="15"/>
      <c r="H11" s="16"/>
      <c r="K11" s="17"/>
      <c r="L11" s="15"/>
      <c r="M11" s="16"/>
      <c r="P11" s="17"/>
      <c r="Q11" s="15"/>
      <c r="R11" s="16"/>
      <c r="U11" s="17"/>
      <c r="V11" s="15"/>
      <c r="W11" s="16"/>
      <c r="Z11" s="17"/>
      <c r="AA11" s="15"/>
      <c r="AB11" s="16"/>
      <c r="AF11" s="18"/>
      <c r="AH11" s="21"/>
    </row>
    <row r="12" spans="1:86" s="27" customFormat="1" ht="82.5" customHeight="1" thickTop="1" x14ac:dyDescent="0.5">
      <c r="A12" s="154"/>
      <c r="B12" s="156" t="s">
        <v>22</v>
      </c>
      <c r="C12" s="157" t="s">
        <v>8</v>
      </c>
      <c r="D12" s="158" t="s">
        <v>9</v>
      </c>
      <c r="E12" s="158" t="s">
        <v>10</v>
      </c>
      <c r="F12" s="159" t="s">
        <v>11</v>
      </c>
      <c r="G12" s="156" t="s">
        <v>12</v>
      </c>
      <c r="H12" s="157" t="s">
        <v>8</v>
      </c>
      <c r="I12" s="158" t="s">
        <v>9</v>
      </c>
      <c r="J12" s="158" t="s">
        <v>10</v>
      </c>
      <c r="K12" s="159" t="s">
        <v>11</v>
      </c>
      <c r="L12" s="156" t="s">
        <v>13</v>
      </c>
      <c r="M12" s="157" t="s">
        <v>8</v>
      </c>
      <c r="N12" s="158" t="s">
        <v>9</v>
      </c>
      <c r="O12" s="158" t="s">
        <v>10</v>
      </c>
      <c r="P12" s="160" t="s">
        <v>11</v>
      </c>
      <c r="Q12" s="156" t="s">
        <v>14</v>
      </c>
      <c r="R12" s="157" t="s">
        <v>8</v>
      </c>
      <c r="S12" s="158" t="s">
        <v>9</v>
      </c>
      <c r="T12" s="158" t="s">
        <v>10</v>
      </c>
      <c r="U12" s="160" t="s">
        <v>11</v>
      </c>
      <c r="V12" s="156" t="s">
        <v>15</v>
      </c>
      <c r="W12" s="157" t="s">
        <v>8</v>
      </c>
      <c r="X12" s="158" t="s">
        <v>9</v>
      </c>
      <c r="Y12" s="158" t="s">
        <v>10</v>
      </c>
      <c r="Z12" s="160" t="s">
        <v>11</v>
      </c>
      <c r="AA12" s="156" t="s">
        <v>23</v>
      </c>
      <c r="AB12" s="157" t="s">
        <v>8</v>
      </c>
      <c r="AC12" s="158" t="s">
        <v>9</v>
      </c>
      <c r="AD12" s="158" t="s">
        <v>10</v>
      </c>
      <c r="AE12" s="160" t="s">
        <v>11</v>
      </c>
      <c r="AF12" s="24" t="s">
        <v>16</v>
      </c>
      <c r="AG12" s="25" t="s">
        <v>17</v>
      </c>
      <c r="AH12" s="155"/>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row>
    <row r="13" spans="1:86" s="37" customFormat="1" ht="15" x14ac:dyDescent="0.25">
      <c r="A13" s="28" t="s">
        <v>24</v>
      </c>
      <c r="B13" s="29">
        <v>5332.7684422017937</v>
      </c>
      <c r="C13" s="30">
        <v>17</v>
      </c>
      <c r="D13" s="31">
        <v>5478.1101928469461</v>
      </c>
      <c r="E13" s="31">
        <v>4969.5120999999999</v>
      </c>
      <c r="F13" s="32">
        <v>5322.8757192059666</v>
      </c>
      <c r="G13" s="29">
        <v>21725.481477613983</v>
      </c>
      <c r="H13" s="30">
        <v>16</v>
      </c>
      <c r="I13" s="31">
        <v>21964.451427962013</v>
      </c>
      <c r="J13" s="31">
        <v>20399.965375607717</v>
      </c>
      <c r="K13" s="33">
        <v>21660.291972887448</v>
      </c>
      <c r="L13" s="29">
        <v>21857.173021549625</v>
      </c>
      <c r="M13" s="30">
        <v>16</v>
      </c>
      <c r="N13" s="31">
        <v>22041.782133199435</v>
      </c>
      <c r="O13" s="31">
        <v>20666.629209937058</v>
      </c>
      <c r="P13" s="33">
        <v>21772.010870794227</v>
      </c>
      <c r="Q13" s="29">
        <v>21943.672035362</v>
      </c>
      <c r="R13" s="30">
        <v>16</v>
      </c>
      <c r="S13" s="31">
        <v>22396.643497744273</v>
      </c>
      <c r="T13" s="31">
        <v>20978.227275801208</v>
      </c>
      <c r="U13" s="33">
        <v>21931.340529958346</v>
      </c>
      <c r="V13" s="29">
        <v>22052.786717640291</v>
      </c>
      <c r="W13" s="30">
        <v>14</v>
      </c>
      <c r="X13" s="31">
        <v>22921.044652430093</v>
      </c>
      <c r="Y13" s="31">
        <v>21076.382887569693</v>
      </c>
      <c r="Z13" s="33">
        <v>22059.699830835394</v>
      </c>
      <c r="AA13" s="29">
        <v>22142.039772946813</v>
      </c>
      <c r="AB13" s="30">
        <v>13</v>
      </c>
      <c r="AC13" s="31">
        <v>23405.707293680811</v>
      </c>
      <c r="AD13" s="31">
        <v>20962.812559017766</v>
      </c>
      <c r="AE13" s="32">
        <v>22274.334071921556</v>
      </c>
      <c r="AF13" s="34">
        <v>4.7593449801679455E-3</v>
      </c>
      <c r="AG13" s="35" t="e">
        <v>#REF!</v>
      </c>
      <c r="AH13" s="36" t="s">
        <v>24</v>
      </c>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row>
    <row r="14" spans="1:86" s="37" customFormat="1" ht="15" x14ac:dyDescent="0.25">
      <c r="A14" s="38" t="s">
        <v>18</v>
      </c>
      <c r="B14" s="29">
        <v>4896.1711807228912</v>
      </c>
      <c r="C14" s="39">
        <v>7</v>
      </c>
      <c r="D14" s="40">
        <v>5062.7972157960039</v>
      </c>
      <c r="E14" s="40">
        <v>4068.2248923162942</v>
      </c>
      <c r="F14" s="41">
        <v>4723.3168992539913</v>
      </c>
      <c r="G14" s="29">
        <v>19619.463041949981</v>
      </c>
      <c r="H14" s="39">
        <v>6</v>
      </c>
      <c r="I14" s="40">
        <v>20445.842694236548</v>
      </c>
      <c r="J14" s="40">
        <v>16306.614721578924</v>
      </c>
      <c r="K14" s="42">
        <v>18819.298537588842</v>
      </c>
      <c r="L14" s="29">
        <v>18422.538867515083</v>
      </c>
      <c r="M14" s="39">
        <v>6</v>
      </c>
      <c r="N14" s="40">
        <v>20726.63015928238</v>
      </c>
      <c r="O14" s="40">
        <v>16404.726643153212</v>
      </c>
      <c r="P14" s="42">
        <v>18381.18002547916</v>
      </c>
      <c r="Q14" s="29">
        <v>18565.230506850618</v>
      </c>
      <c r="R14" s="39">
        <v>6</v>
      </c>
      <c r="S14" s="40">
        <v>21070.631024691083</v>
      </c>
      <c r="T14" s="40">
        <v>16463.511403516761</v>
      </c>
      <c r="U14" s="42">
        <v>18506.975812397133</v>
      </c>
      <c r="V14" s="29">
        <v>18729.658997517108</v>
      </c>
      <c r="W14" s="39">
        <v>6</v>
      </c>
      <c r="X14" s="40">
        <v>21426.765262892673</v>
      </c>
      <c r="Y14" s="40">
        <v>16447.885764622246</v>
      </c>
      <c r="Z14" s="42">
        <v>18633.999150113006</v>
      </c>
      <c r="AA14" s="29">
        <v>18902.065051644684</v>
      </c>
      <c r="AB14" s="39">
        <v>6</v>
      </c>
      <c r="AC14" s="40">
        <v>21744.364244815075</v>
      </c>
      <c r="AD14" s="40">
        <v>16411.547103265439</v>
      </c>
      <c r="AE14" s="41">
        <v>18761.888565366633</v>
      </c>
      <c r="AF14" s="34">
        <v>-9.2694978016177876E-3</v>
      </c>
      <c r="AG14" s="35" t="e">
        <v>#REF!</v>
      </c>
      <c r="AH14" s="43" t="s">
        <v>18</v>
      </c>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row>
    <row r="15" spans="1:86" s="37" customFormat="1" ht="15" x14ac:dyDescent="0.25">
      <c r="A15" s="38" t="s">
        <v>25</v>
      </c>
      <c r="B15" s="29">
        <v>1645.6170000000002</v>
      </c>
      <c r="C15" s="39">
        <v>19</v>
      </c>
      <c r="D15" s="40">
        <v>1675</v>
      </c>
      <c r="E15" s="40">
        <v>1594.7279999999998</v>
      </c>
      <c r="F15" s="41">
        <v>1643.880851443281</v>
      </c>
      <c r="G15" s="29">
        <v>6639.7385979207484</v>
      </c>
      <c r="H15" s="39">
        <v>17</v>
      </c>
      <c r="I15" s="40">
        <v>6695</v>
      </c>
      <c r="J15" s="40">
        <v>6488.9369999999999</v>
      </c>
      <c r="K15" s="42">
        <v>6623.4007845025617</v>
      </c>
      <c r="L15" s="29">
        <v>6686.5539703456434</v>
      </c>
      <c r="M15" s="39">
        <v>17</v>
      </c>
      <c r="N15" s="40">
        <v>6787.2530163340571</v>
      </c>
      <c r="O15" s="40">
        <v>6537.6040275000005</v>
      </c>
      <c r="P15" s="42">
        <v>6688.716376843955</v>
      </c>
      <c r="Q15" s="29">
        <v>6729.0048000000006</v>
      </c>
      <c r="R15" s="39">
        <v>17</v>
      </c>
      <c r="S15" s="40">
        <v>7011.0386238463316</v>
      </c>
      <c r="T15" s="40">
        <v>6586.6360577062505</v>
      </c>
      <c r="U15" s="42">
        <v>6771.835779711073</v>
      </c>
      <c r="V15" s="29">
        <v>6840.2023389329997</v>
      </c>
      <c r="W15" s="39">
        <v>15</v>
      </c>
      <c r="X15" s="40">
        <v>7217.246258184523</v>
      </c>
      <c r="Y15" s="40">
        <v>6564.6953613832584</v>
      </c>
      <c r="Z15" s="42">
        <v>6872.9680992517369</v>
      </c>
      <c r="AA15" s="29">
        <v>6920.4136298773319</v>
      </c>
      <c r="AB15" s="39">
        <v>14</v>
      </c>
      <c r="AC15" s="40">
        <v>7389.8023164960423</v>
      </c>
      <c r="AD15" s="40">
        <v>6464.699694508814</v>
      </c>
      <c r="AE15" s="41">
        <v>6962.6595909672014</v>
      </c>
      <c r="AF15" s="34">
        <v>1.0404490682241585E-2</v>
      </c>
      <c r="AG15" s="35" t="e">
        <v>#REF!</v>
      </c>
      <c r="AH15" s="43" t="s">
        <v>25</v>
      </c>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row>
    <row r="16" spans="1:86" s="37" customFormat="1" ht="15" x14ac:dyDescent="0.25">
      <c r="A16" s="44" t="s">
        <v>26</v>
      </c>
      <c r="B16" s="29">
        <v>214.54311149121054</v>
      </c>
      <c r="C16" s="39">
        <v>9</v>
      </c>
      <c r="D16" s="40">
        <v>350</v>
      </c>
      <c r="E16" s="40">
        <v>20</v>
      </c>
      <c r="F16" s="41">
        <v>192.80188274374012</v>
      </c>
      <c r="G16" s="29">
        <v>756.57</v>
      </c>
      <c r="H16" s="39">
        <v>11</v>
      </c>
      <c r="I16" s="40">
        <v>1400</v>
      </c>
      <c r="J16" s="40">
        <v>118</v>
      </c>
      <c r="K16" s="42">
        <v>685.7668420266308</v>
      </c>
      <c r="L16" s="29">
        <v>750</v>
      </c>
      <c r="M16" s="39">
        <v>11</v>
      </c>
      <c r="N16" s="40">
        <v>1200</v>
      </c>
      <c r="O16" s="40">
        <v>125</v>
      </c>
      <c r="P16" s="42">
        <v>659.0473482356764</v>
      </c>
      <c r="Q16" s="29">
        <v>500</v>
      </c>
      <c r="R16" s="39">
        <v>11</v>
      </c>
      <c r="S16" s="40">
        <v>1000</v>
      </c>
      <c r="T16" s="40">
        <v>125</v>
      </c>
      <c r="U16" s="42">
        <v>549.32591037812733</v>
      </c>
      <c r="V16" s="29">
        <v>300</v>
      </c>
      <c r="W16" s="39">
        <v>10</v>
      </c>
      <c r="X16" s="40">
        <v>1000</v>
      </c>
      <c r="Y16" s="40">
        <v>125</v>
      </c>
      <c r="Z16" s="42">
        <v>457.94847338288866</v>
      </c>
      <c r="AA16" s="29">
        <v>200</v>
      </c>
      <c r="AB16" s="39">
        <v>9</v>
      </c>
      <c r="AC16" s="40">
        <v>1000</v>
      </c>
      <c r="AD16" s="40">
        <v>19.605262160043821</v>
      </c>
      <c r="AE16" s="41">
        <v>423.75045154597854</v>
      </c>
      <c r="AF16" s="34">
        <v>-0.2829569680010755</v>
      </c>
      <c r="AG16" s="35" t="e">
        <v>#REF!</v>
      </c>
      <c r="AH16" s="45" t="s">
        <v>26</v>
      </c>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row>
    <row r="17" spans="1:86" s="53" customFormat="1" ht="15" x14ac:dyDescent="0.25">
      <c r="A17" s="44" t="s">
        <v>27</v>
      </c>
      <c r="B17" s="46">
        <v>-7.810536338287875E-3</v>
      </c>
      <c r="C17" s="39">
        <v>6</v>
      </c>
      <c r="D17" s="47">
        <v>4.7952681661972687E-3</v>
      </c>
      <c r="E17" s="47">
        <v>-1.4265856740167115E-2</v>
      </c>
      <c r="F17" s="47">
        <v>-6.9215969522318371E-3</v>
      </c>
      <c r="G17" s="48">
        <v>-6.9154725667747163E-3</v>
      </c>
      <c r="H17" s="39">
        <v>6</v>
      </c>
      <c r="I17" s="49">
        <v>-2.2813408307093001E-3</v>
      </c>
      <c r="J17" s="49">
        <v>-1.3337090692858711E-2</v>
      </c>
      <c r="K17" s="50">
        <v>-7.0435936239264503E-3</v>
      </c>
      <c r="L17" s="48">
        <v>7.1203541414737925E-3</v>
      </c>
      <c r="M17" s="39">
        <v>6</v>
      </c>
      <c r="N17" s="49">
        <v>1.6185127497006624E-2</v>
      </c>
      <c r="O17" s="49">
        <v>-3.3329630041106784E-3</v>
      </c>
      <c r="P17" s="50">
        <v>6.1896586863760747E-3</v>
      </c>
      <c r="Q17" s="48">
        <v>1.1492852803804434E-2</v>
      </c>
      <c r="R17" s="39">
        <v>6</v>
      </c>
      <c r="S17" s="49">
        <v>1.7324902838044776E-2</v>
      </c>
      <c r="T17" s="49">
        <v>-6.8248831895610929E-3</v>
      </c>
      <c r="U17" s="50">
        <v>9.2354578589185134E-3</v>
      </c>
      <c r="V17" s="48">
        <v>9.4557769071803681E-3</v>
      </c>
      <c r="W17" s="39">
        <v>6</v>
      </c>
      <c r="X17" s="49">
        <v>1.6071032460060801E-2</v>
      </c>
      <c r="Y17" s="49">
        <v>-1.1477878127729824E-2</v>
      </c>
      <c r="Z17" s="50">
        <v>7.9587750482670323E-3</v>
      </c>
      <c r="AA17" s="48">
        <v>9.818758038329805E-3</v>
      </c>
      <c r="AB17" s="39">
        <v>6</v>
      </c>
      <c r="AC17" s="49">
        <v>1.7759058225598399E-2</v>
      </c>
      <c r="AD17" s="49">
        <v>-1.5232339258675731E-2</v>
      </c>
      <c r="AE17" s="49">
        <v>7.2185443434298613E-3</v>
      </c>
      <c r="AF17" s="34"/>
      <c r="AG17" s="35"/>
      <c r="AH17" s="51" t="s">
        <v>27</v>
      </c>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row>
    <row r="18" spans="1:86" s="37" customFormat="1" ht="15" x14ac:dyDescent="0.25">
      <c r="A18" s="54" t="s">
        <v>28</v>
      </c>
      <c r="B18" s="29">
        <v>100</v>
      </c>
      <c r="C18" s="39">
        <v>12</v>
      </c>
      <c r="D18" s="40">
        <v>140</v>
      </c>
      <c r="E18" s="40">
        <v>88.2</v>
      </c>
      <c r="F18" s="41">
        <v>105.47203299163313</v>
      </c>
      <c r="G18" s="29">
        <v>423</v>
      </c>
      <c r="H18" s="39">
        <v>13</v>
      </c>
      <c r="I18" s="40">
        <v>558</v>
      </c>
      <c r="J18" s="40">
        <v>300</v>
      </c>
      <c r="K18" s="42">
        <v>422.73975070697577</v>
      </c>
      <c r="L18" s="29">
        <v>400</v>
      </c>
      <c r="M18" s="39">
        <v>14</v>
      </c>
      <c r="N18" s="40">
        <v>600</v>
      </c>
      <c r="O18" s="40">
        <v>150</v>
      </c>
      <c r="P18" s="42">
        <v>374.53573321697934</v>
      </c>
      <c r="Q18" s="29">
        <v>319.70220312499896</v>
      </c>
      <c r="R18" s="39">
        <v>14</v>
      </c>
      <c r="S18" s="40">
        <v>600</v>
      </c>
      <c r="T18" s="40">
        <v>100</v>
      </c>
      <c r="U18" s="42">
        <v>318.76475276242115</v>
      </c>
      <c r="V18" s="29">
        <v>296.5</v>
      </c>
      <c r="W18" s="39">
        <v>12</v>
      </c>
      <c r="X18" s="40">
        <v>500</v>
      </c>
      <c r="Y18" s="40">
        <v>50</v>
      </c>
      <c r="Z18" s="42">
        <v>278.66769013508355</v>
      </c>
      <c r="AA18" s="29">
        <v>330.89899924362601</v>
      </c>
      <c r="AB18" s="39">
        <v>11</v>
      </c>
      <c r="AC18" s="40">
        <v>426.98565040930771</v>
      </c>
      <c r="AD18" s="40">
        <v>75</v>
      </c>
      <c r="AE18" s="41">
        <v>272.81620763357614</v>
      </c>
      <c r="AF18" s="34">
        <v>-5.9543371922235577E-2</v>
      </c>
      <c r="AG18" s="35" t="e">
        <v>#REF!</v>
      </c>
      <c r="AH18" s="45" t="s">
        <v>28</v>
      </c>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86" s="37" customFormat="1" ht="15" x14ac:dyDescent="0.25">
      <c r="A19" s="54" t="s">
        <v>29</v>
      </c>
      <c r="B19" s="29">
        <v>68.885546897228778</v>
      </c>
      <c r="C19" s="39">
        <v>12</v>
      </c>
      <c r="D19" s="40">
        <v>90</v>
      </c>
      <c r="E19" s="40">
        <v>35</v>
      </c>
      <c r="F19" s="41">
        <v>64.896837142992865</v>
      </c>
      <c r="G19" s="29">
        <v>274.09843532364243</v>
      </c>
      <c r="H19" s="39">
        <v>13</v>
      </c>
      <c r="I19" s="40">
        <v>307</v>
      </c>
      <c r="J19" s="40">
        <v>6.6820905095646594</v>
      </c>
      <c r="K19" s="42">
        <v>242.65437289074831</v>
      </c>
      <c r="L19" s="29">
        <v>232.49010990886927</v>
      </c>
      <c r="M19" s="39">
        <v>13</v>
      </c>
      <c r="N19" s="40">
        <v>369.6966503999999</v>
      </c>
      <c r="O19" s="40">
        <v>2.7867449381374172</v>
      </c>
      <c r="P19" s="42">
        <v>237.18182737218845</v>
      </c>
      <c r="Q19" s="29">
        <v>225.50489502030723</v>
      </c>
      <c r="R19" s="39">
        <v>13</v>
      </c>
      <c r="S19" s="40">
        <v>367.00794748800024</v>
      </c>
      <c r="T19" s="40">
        <v>30.937503038136128</v>
      </c>
      <c r="U19" s="42">
        <v>220.94033412494898</v>
      </c>
      <c r="V19" s="29">
        <v>229.31069140977161</v>
      </c>
      <c r="W19" s="39">
        <v>11</v>
      </c>
      <c r="X19" s="40">
        <v>325.58847912864019</v>
      </c>
      <c r="Y19" s="40">
        <v>27.821226580994335</v>
      </c>
      <c r="Z19" s="42">
        <v>199.22755358049136</v>
      </c>
      <c r="AA19" s="29">
        <v>200</v>
      </c>
      <c r="AB19" s="39">
        <v>11</v>
      </c>
      <c r="AC19" s="40">
        <v>300</v>
      </c>
      <c r="AD19" s="40">
        <v>24.704950123850722</v>
      </c>
      <c r="AE19" s="41">
        <v>184.16212271125389</v>
      </c>
      <c r="AF19" s="34">
        <v>-7.5768300816473788E-2</v>
      </c>
      <c r="AG19" s="35" t="e">
        <v>#REF!</v>
      </c>
      <c r="AH19" s="45" t="s">
        <v>29</v>
      </c>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row>
    <row r="20" spans="1:86" s="37" customFormat="1" ht="15" x14ac:dyDescent="0.25">
      <c r="A20" s="54" t="s">
        <v>30</v>
      </c>
      <c r="B20" s="29">
        <v>229.02424049304227</v>
      </c>
      <c r="C20" s="39">
        <v>7</v>
      </c>
      <c r="D20" s="40">
        <v>350</v>
      </c>
      <c r="E20" s="40">
        <v>189.99856451710428</v>
      </c>
      <c r="F20" s="41">
        <v>253.02048353356957</v>
      </c>
      <c r="G20" s="29">
        <v>911.17194030886549</v>
      </c>
      <c r="H20" s="39">
        <v>9</v>
      </c>
      <c r="I20" s="40">
        <v>1613.3250000000044</v>
      </c>
      <c r="J20" s="40">
        <v>389.53455714285519</v>
      </c>
      <c r="K20" s="42">
        <v>1053.4409847869865</v>
      </c>
      <c r="L20" s="29">
        <v>755</v>
      </c>
      <c r="M20" s="39">
        <v>9</v>
      </c>
      <c r="N20" s="40">
        <v>1355.1929999999993</v>
      </c>
      <c r="O20" s="40">
        <v>389.53455714285883</v>
      </c>
      <c r="P20" s="42">
        <v>875.02951226925279</v>
      </c>
      <c r="Q20" s="29">
        <v>710</v>
      </c>
      <c r="R20" s="39">
        <v>9</v>
      </c>
      <c r="S20" s="40">
        <v>1233.2256300000008</v>
      </c>
      <c r="T20" s="40">
        <v>389.53455714285519</v>
      </c>
      <c r="U20" s="42">
        <v>773.75171127688543</v>
      </c>
      <c r="V20" s="29">
        <v>593.08084051023161</v>
      </c>
      <c r="W20" s="39">
        <v>8</v>
      </c>
      <c r="X20" s="40">
        <v>1094.0473089000006</v>
      </c>
      <c r="Y20" s="40">
        <v>389.53455714285883</v>
      </c>
      <c r="Z20" s="42">
        <v>681.63188536159737</v>
      </c>
      <c r="AA20" s="29">
        <v>541.99929658925521</v>
      </c>
      <c r="AB20" s="39">
        <v>8</v>
      </c>
      <c r="AC20" s="40">
        <v>1095.0473089</v>
      </c>
      <c r="AD20" s="40">
        <v>389.53455714285519</v>
      </c>
      <c r="AE20" s="41">
        <v>664.49321561016711</v>
      </c>
      <c r="AF20" s="34">
        <v>-0.12178753614369531</v>
      </c>
      <c r="AG20" s="35" t="e">
        <v>#REF!</v>
      </c>
      <c r="AH20" s="45" t="s">
        <v>30</v>
      </c>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row>
    <row r="21" spans="1:86" s="37" customFormat="1" ht="15" x14ac:dyDescent="0.25">
      <c r="A21" s="54" t="s">
        <v>31</v>
      </c>
      <c r="B21" s="29">
        <v>3028.9433380988148</v>
      </c>
      <c r="C21" s="39">
        <v>11</v>
      </c>
      <c r="D21" s="40">
        <v>3229.6300115482327</v>
      </c>
      <c r="E21" s="40">
        <v>2999.28</v>
      </c>
      <c r="F21" s="41">
        <v>3049.1236875859654</v>
      </c>
      <c r="G21" s="29">
        <v>3167.7967447938763</v>
      </c>
      <c r="H21" s="39">
        <v>13</v>
      </c>
      <c r="I21" s="40">
        <v>3786.0900346446992</v>
      </c>
      <c r="J21" s="40">
        <v>3075</v>
      </c>
      <c r="K21" s="42">
        <v>3211.9123895539224</v>
      </c>
      <c r="L21" s="29">
        <v>3441.2526081084402</v>
      </c>
      <c r="M21" s="39">
        <v>12</v>
      </c>
      <c r="N21" s="40">
        <v>3838.46</v>
      </c>
      <c r="O21" s="40">
        <v>3251.4</v>
      </c>
      <c r="P21" s="42">
        <v>3457.859680352582</v>
      </c>
      <c r="Q21" s="29">
        <v>3683.3529156057898</v>
      </c>
      <c r="R21" s="39">
        <v>12</v>
      </c>
      <c r="S21" s="40">
        <v>4275.3300000000008</v>
      </c>
      <c r="T21" s="40">
        <v>3041.28</v>
      </c>
      <c r="U21" s="42">
        <v>3682.1184088835375</v>
      </c>
      <c r="V21" s="29">
        <v>3937.4046848914868</v>
      </c>
      <c r="W21" s="39">
        <v>12</v>
      </c>
      <c r="X21" s="40">
        <v>4691.4000000000005</v>
      </c>
      <c r="Y21" s="40">
        <v>2823.36</v>
      </c>
      <c r="Z21" s="42">
        <v>3956.9950306525448</v>
      </c>
      <c r="AA21" s="29">
        <v>4216.1051750268298</v>
      </c>
      <c r="AB21" s="39">
        <v>12</v>
      </c>
      <c r="AC21" s="40">
        <v>4943.4000000000005</v>
      </c>
      <c r="AD21" s="40">
        <v>2701.44</v>
      </c>
      <c r="AE21" s="41">
        <v>4200.9502057446471</v>
      </c>
      <c r="AF21" s="34">
        <v>7.408470439459558E-2</v>
      </c>
      <c r="AG21" s="35" t="e">
        <v>#REF!</v>
      </c>
      <c r="AH21" s="45" t="s">
        <v>31</v>
      </c>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row>
    <row r="22" spans="1:86" s="37" customFormat="1" ht="15" x14ac:dyDescent="0.25">
      <c r="A22" s="28" t="s">
        <v>32</v>
      </c>
      <c r="B22" s="29">
        <v>8950.613814252978</v>
      </c>
      <c r="C22" s="30">
        <v>17</v>
      </c>
      <c r="D22" s="31">
        <v>9290.543763680851</v>
      </c>
      <c r="E22" s="31">
        <v>8692</v>
      </c>
      <c r="F22" s="32">
        <v>8971.2147526402696</v>
      </c>
      <c r="G22" s="29">
        <v>36905.149456823143</v>
      </c>
      <c r="H22" s="30">
        <v>17</v>
      </c>
      <c r="I22" s="31">
        <v>38362.378232003277</v>
      </c>
      <c r="J22" s="31">
        <v>34872.163027328454</v>
      </c>
      <c r="K22" s="33">
        <v>36789.244577294354</v>
      </c>
      <c r="L22" s="29">
        <v>38704.442755880002</v>
      </c>
      <c r="M22" s="30">
        <v>17</v>
      </c>
      <c r="N22" s="31">
        <v>41714.534271960809</v>
      </c>
      <c r="O22" s="31">
        <v>36844.17811185513</v>
      </c>
      <c r="P22" s="33">
        <v>38896.729400144482</v>
      </c>
      <c r="Q22" s="29">
        <v>40838.348410049563</v>
      </c>
      <c r="R22" s="30">
        <v>17</v>
      </c>
      <c r="S22" s="31">
        <v>44295.285080528258</v>
      </c>
      <c r="T22" s="31">
        <v>39256.606963800186</v>
      </c>
      <c r="U22" s="33">
        <v>40964.475975743873</v>
      </c>
      <c r="V22" s="29">
        <v>42648.114914924714</v>
      </c>
      <c r="W22" s="30">
        <v>15</v>
      </c>
      <c r="X22" s="31">
        <v>46629.338896497189</v>
      </c>
      <c r="Y22" s="31">
        <v>40977.068954573326</v>
      </c>
      <c r="Z22" s="33">
        <v>42781.219863079088</v>
      </c>
      <c r="AA22" s="29">
        <v>43993.533048605379</v>
      </c>
      <c r="AB22" s="30">
        <v>14</v>
      </c>
      <c r="AC22" s="31">
        <v>48668.212650823312</v>
      </c>
      <c r="AD22" s="31">
        <v>40951.904720318635</v>
      </c>
      <c r="AE22" s="32">
        <v>44245.743110767718</v>
      </c>
      <c r="AF22" s="34">
        <v>4.4901777828581846E-2</v>
      </c>
      <c r="AG22" s="35" t="e">
        <v>#REF!</v>
      </c>
      <c r="AH22" s="36" t="s">
        <v>32</v>
      </c>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3" spans="1:86" s="37" customFormat="1" ht="14.25" customHeight="1" x14ac:dyDescent="0.25">
      <c r="A23" s="38" t="s">
        <v>33</v>
      </c>
      <c r="B23" s="29">
        <v>9810.6281438713559</v>
      </c>
      <c r="C23" s="39">
        <v>18</v>
      </c>
      <c r="D23" s="40">
        <v>10050.528</v>
      </c>
      <c r="E23" s="40">
        <v>9561.2000000000007</v>
      </c>
      <c r="F23" s="41">
        <v>9800.1465085910677</v>
      </c>
      <c r="G23" s="29">
        <v>40335.220595671271</v>
      </c>
      <c r="H23" s="39">
        <v>17</v>
      </c>
      <c r="I23" s="40">
        <v>41251.606776230452</v>
      </c>
      <c r="J23" s="40">
        <v>38778.938611826743</v>
      </c>
      <c r="K23" s="42">
        <v>40305.75611880709</v>
      </c>
      <c r="L23" s="29">
        <v>43084.596467642143</v>
      </c>
      <c r="M23" s="39">
        <v>17</v>
      </c>
      <c r="N23" s="40">
        <v>43800.260985558853</v>
      </c>
      <c r="O23" s="40">
        <v>41687.062931693319</v>
      </c>
      <c r="P23" s="42">
        <v>42897.104879223778</v>
      </c>
      <c r="Q23" s="29">
        <v>45217.999035179935</v>
      </c>
      <c r="R23" s="39">
        <v>17</v>
      </c>
      <c r="S23" s="40">
        <v>46510.049334554671</v>
      </c>
      <c r="T23" s="40">
        <v>43370.012833673027</v>
      </c>
      <c r="U23" s="42">
        <v>45135.015594707671</v>
      </c>
      <c r="V23" s="29">
        <v>46884.669305824857</v>
      </c>
      <c r="W23" s="39">
        <v>15</v>
      </c>
      <c r="X23" s="40">
        <v>48960.80584132205</v>
      </c>
      <c r="Y23" s="40">
        <v>44424.427755479446</v>
      </c>
      <c r="Z23" s="42">
        <v>46831.530150390769</v>
      </c>
      <c r="AA23" s="29">
        <v>48680.784247713935</v>
      </c>
      <c r="AB23" s="39">
        <v>14</v>
      </c>
      <c r="AC23" s="40">
        <v>51101.623283364483</v>
      </c>
      <c r="AD23" s="40">
        <v>44309.960907384768</v>
      </c>
      <c r="AE23" s="41">
        <v>48435.279092109471</v>
      </c>
      <c r="AF23" s="34">
        <v>4.8137555672362664E-2</v>
      </c>
      <c r="AG23" s="35" t="e">
        <v>#REF!</v>
      </c>
      <c r="AH23" s="43" t="s">
        <v>33</v>
      </c>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row>
    <row r="24" spans="1:86" s="37" customFormat="1" ht="15" x14ac:dyDescent="0.25">
      <c r="A24" s="55" t="s">
        <v>34</v>
      </c>
      <c r="B24" s="29">
        <v>7464.6041493174716</v>
      </c>
      <c r="C24" s="39">
        <v>16</v>
      </c>
      <c r="D24" s="40">
        <v>7544.7444420096799</v>
      </c>
      <c r="E24" s="40">
        <v>7270.9319799194809</v>
      </c>
      <c r="F24" s="41">
        <v>7442.3249504922769</v>
      </c>
      <c r="G24" s="29">
        <v>30289.127218818285</v>
      </c>
      <c r="H24" s="39">
        <v>15</v>
      </c>
      <c r="I24" s="40">
        <v>30713.317929872905</v>
      </c>
      <c r="J24" s="40">
        <v>29629.145709442528</v>
      </c>
      <c r="K24" s="42">
        <v>30251.936079572573</v>
      </c>
      <c r="L24" s="29">
        <v>32892.361737600004</v>
      </c>
      <c r="M24" s="39">
        <v>15</v>
      </c>
      <c r="N24" s="40">
        <v>33480.299848149669</v>
      </c>
      <c r="O24" s="40">
        <v>31778.690319410969</v>
      </c>
      <c r="P24" s="42">
        <v>32702.739250473714</v>
      </c>
      <c r="Q24" s="29">
        <v>35140.156854783738</v>
      </c>
      <c r="R24" s="39">
        <v>15</v>
      </c>
      <c r="S24" s="40">
        <v>35793.681234446849</v>
      </c>
      <c r="T24" s="40">
        <v>32976.721963328455</v>
      </c>
      <c r="U24" s="42">
        <v>34855.953218982439</v>
      </c>
      <c r="V24" s="29">
        <v>36685.890923598796</v>
      </c>
      <c r="W24" s="39">
        <v>14</v>
      </c>
      <c r="X24" s="40">
        <v>37728</v>
      </c>
      <c r="Y24" s="40">
        <v>33153.844339710573</v>
      </c>
      <c r="Z24" s="42">
        <v>36445.58100593205</v>
      </c>
      <c r="AA24" s="29">
        <v>37908.708345991326</v>
      </c>
      <c r="AB24" s="39">
        <v>14</v>
      </c>
      <c r="AC24" s="40">
        <v>39634</v>
      </c>
      <c r="AD24" s="40">
        <v>33068.418004346691</v>
      </c>
      <c r="AE24" s="41">
        <v>37730.461880339135</v>
      </c>
      <c r="AF24" s="34">
        <v>5.7701345790453606E-2</v>
      </c>
      <c r="AG24" s="35" t="e">
        <v>#REF!</v>
      </c>
      <c r="AH24" s="43" t="s">
        <v>34</v>
      </c>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row>
    <row r="25" spans="1:86" s="37" customFormat="1" ht="15" x14ac:dyDescent="0.25">
      <c r="A25" s="55" t="s">
        <v>35</v>
      </c>
      <c r="B25" s="56">
        <v>1.1000000000000001</v>
      </c>
      <c r="C25" s="39">
        <v>16</v>
      </c>
      <c r="D25" s="57">
        <v>1.1145</v>
      </c>
      <c r="E25" s="57">
        <v>1.0604332796058908</v>
      </c>
      <c r="F25" s="58">
        <v>1.0909039995300784</v>
      </c>
      <c r="G25" s="56">
        <v>1.1000000000000001</v>
      </c>
      <c r="H25" s="39">
        <v>15</v>
      </c>
      <c r="I25" s="57">
        <v>1.1158006527777777</v>
      </c>
      <c r="J25" s="57">
        <v>1.05</v>
      </c>
      <c r="K25" s="59">
        <v>1.0916886488496682</v>
      </c>
      <c r="L25" s="56">
        <v>1.1000000000000001</v>
      </c>
      <c r="M25" s="39">
        <v>15</v>
      </c>
      <c r="N25" s="57">
        <v>1.1641909295049961</v>
      </c>
      <c r="O25" s="57">
        <v>1.05</v>
      </c>
      <c r="P25" s="59">
        <v>1.1007268153884384</v>
      </c>
      <c r="Q25" s="56">
        <v>1.1000000000000001</v>
      </c>
      <c r="R25" s="39">
        <v>15</v>
      </c>
      <c r="S25" s="57">
        <v>1.1768857808219177</v>
      </c>
      <c r="T25" s="57">
        <v>1.05</v>
      </c>
      <c r="U25" s="59">
        <v>1.100834734893283</v>
      </c>
      <c r="V25" s="56">
        <v>1.0917507314729902</v>
      </c>
      <c r="W25" s="39">
        <v>13</v>
      </c>
      <c r="X25" s="57">
        <v>1.1768857808219177</v>
      </c>
      <c r="Y25" s="57">
        <v>1.05</v>
      </c>
      <c r="Z25" s="59">
        <v>1.0959323870817337</v>
      </c>
      <c r="AA25" s="56">
        <v>1.0917507314729902</v>
      </c>
      <c r="AB25" s="39">
        <v>13</v>
      </c>
      <c r="AC25" s="57">
        <v>1.1768857808219177</v>
      </c>
      <c r="AD25" s="57">
        <v>1.05</v>
      </c>
      <c r="AE25" s="58">
        <v>1.0959323870817337</v>
      </c>
      <c r="AF25" s="34">
        <v>-1.8801294433031801E-3</v>
      </c>
      <c r="AG25" s="35"/>
      <c r="AH25" s="60" t="s">
        <v>35</v>
      </c>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row>
    <row r="26" spans="1:86" s="37" customFormat="1" ht="15" x14ac:dyDescent="0.25">
      <c r="A26" s="61" t="s">
        <v>36</v>
      </c>
      <c r="B26" s="29">
        <v>2792.6273844256684</v>
      </c>
      <c r="C26" s="30">
        <v>16</v>
      </c>
      <c r="D26" s="31">
        <v>2834.0732531968597</v>
      </c>
      <c r="E26" s="31">
        <v>2706.4980093754866</v>
      </c>
      <c r="F26" s="32">
        <v>2786.3914473986679</v>
      </c>
      <c r="G26" s="29">
        <v>11459.524396516437</v>
      </c>
      <c r="H26" s="30">
        <v>15</v>
      </c>
      <c r="I26" s="31">
        <v>11564.804841433775</v>
      </c>
      <c r="J26" s="31">
        <v>11130.911858755393</v>
      </c>
      <c r="K26" s="33">
        <v>11411.178885077803</v>
      </c>
      <c r="L26" s="29">
        <v>11450</v>
      </c>
      <c r="M26" s="30">
        <v>15</v>
      </c>
      <c r="N26" s="31">
        <v>11675.373235582996</v>
      </c>
      <c r="O26" s="31">
        <v>10739.842211383444</v>
      </c>
      <c r="P26" s="33">
        <v>11393.633379089524</v>
      </c>
      <c r="Q26" s="29">
        <v>11509</v>
      </c>
      <c r="R26" s="30">
        <v>15</v>
      </c>
      <c r="S26" s="31">
        <v>11838.910015308496</v>
      </c>
      <c r="T26" s="31">
        <v>10990.894766906174</v>
      </c>
      <c r="U26" s="33">
        <v>11458.974830841653</v>
      </c>
      <c r="V26" s="29">
        <v>11534.658282427221</v>
      </c>
      <c r="W26" s="30">
        <v>13</v>
      </c>
      <c r="X26" s="31">
        <v>12020.36004419872</v>
      </c>
      <c r="Y26" s="31">
        <v>11119.466429336129</v>
      </c>
      <c r="Z26" s="33">
        <v>11576.163557261259</v>
      </c>
      <c r="AA26" s="29">
        <v>11726.575611419285</v>
      </c>
      <c r="AB26" s="30">
        <v>12</v>
      </c>
      <c r="AC26" s="31">
        <v>12191.252999542694</v>
      </c>
      <c r="AD26" s="31">
        <v>11157.202170446233</v>
      </c>
      <c r="AE26" s="32">
        <v>11727.018036760857</v>
      </c>
      <c r="AF26" s="34">
        <v>5.7757347484386212E-3</v>
      </c>
      <c r="AG26" s="35" t="e">
        <v>#REF!</v>
      </c>
      <c r="AH26" s="36" t="s">
        <v>36</v>
      </c>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row>
    <row r="27" spans="1:86" s="37" customFormat="1" ht="15" x14ac:dyDescent="0.25">
      <c r="A27" s="55" t="s">
        <v>37</v>
      </c>
      <c r="B27" s="29">
        <v>340.95748856319142</v>
      </c>
      <c r="C27" s="39">
        <v>17</v>
      </c>
      <c r="D27" s="40">
        <v>363.61030892498246</v>
      </c>
      <c r="E27" s="40">
        <v>286.65760785888233</v>
      </c>
      <c r="F27" s="41">
        <v>339.97637960127832</v>
      </c>
      <c r="G27" s="29">
        <v>1465.9359596522972</v>
      </c>
      <c r="H27" s="39">
        <v>16</v>
      </c>
      <c r="I27" s="40">
        <v>1565.8181192765676</v>
      </c>
      <c r="J27" s="40">
        <v>1242.8818587553919</v>
      </c>
      <c r="K27" s="42">
        <v>1448.2682883812411</v>
      </c>
      <c r="L27" s="29">
        <v>1465.7058978616385</v>
      </c>
      <c r="M27" s="39">
        <v>16</v>
      </c>
      <c r="N27" s="40">
        <v>1596.1038005838411</v>
      </c>
      <c r="O27" s="40">
        <v>1276.5105786623094</v>
      </c>
      <c r="P27" s="42">
        <v>1434.0012021426639</v>
      </c>
      <c r="Q27" s="29">
        <v>1467.0536426771012</v>
      </c>
      <c r="R27" s="39">
        <v>16</v>
      </c>
      <c r="S27" s="40">
        <v>1598.388689909146</v>
      </c>
      <c r="T27" s="40">
        <v>1296.8917798184632</v>
      </c>
      <c r="U27" s="42">
        <v>1431.7566491935083</v>
      </c>
      <c r="V27" s="29">
        <v>1471.3533310057439</v>
      </c>
      <c r="W27" s="39">
        <v>15</v>
      </c>
      <c r="X27" s="40">
        <v>1614.3725768082375</v>
      </c>
      <c r="Y27" s="40">
        <v>1255.9060389568142</v>
      </c>
      <c r="Z27" s="42">
        <v>1440.5751232614964</v>
      </c>
      <c r="AA27" s="29">
        <v>1474.0232652050113</v>
      </c>
      <c r="AB27" s="39">
        <v>15</v>
      </c>
      <c r="AC27" s="40">
        <v>1630.51630257632</v>
      </c>
      <c r="AD27" s="40">
        <v>1263.504042327899</v>
      </c>
      <c r="AE27" s="41">
        <v>1449.8502723434437</v>
      </c>
      <c r="AF27" s="34">
        <v>1.3763609623169692E-3</v>
      </c>
      <c r="AG27" s="35" t="e">
        <v>#REF!</v>
      </c>
      <c r="AH27" s="43" t="s">
        <v>37</v>
      </c>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row>
    <row r="28" spans="1:86" s="37" customFormat="1" ht="15" x14ac:dyDescent="0.25">
      <c r="A28" s="62" t="s">
        <v>38</v>
      </c>
      <c r="B28" s="29">
        <v>240.40861632619487</v>
      </c>
      <c r="C28" s="39">
        <v>16</v>
      </c>
      <c r="D28" s="40">
        <v>248</v>
      </c>
      <c r="E28" s="40">
        <v>232.80930510458808</v>
      </c>
      <c r="F28" s="41">
        <v>239.38250113414637</v>
      </c>
      <c r="G28" s="29">
        <v>975.68054939920648</v>
      </c>
      <c r="H28" s="39">
        <v>15</v>
      </c>
      <c r="I28" s="40">
        <v>1004.8098252583328</v>
      </c>
      <c r="J28" s="40">
        <v>958.40327579228415</v>
      </c>
      <c r="K28" s="42">
        <v>981.37272113697122</v>
      </c>
      <c r="L28" s="29">
        <v>984.95961403196384</v>
      </c>
      <c r="M28" s="39">
        <v>15</v>
      </c>
      <c r="N28" s="40">
        <v>1066.8859544619279</v>
      </c>
      <c r="O28" s="40">
        <v>950.45929217585876</v>
      </c>
      <c r="P28" s="42">
        <v>994.6905004154753</v>
      </c>
      <c r="Q28" s="29">
        <v>998.04468164652133</v>
      </c>
      <c r="R28" s="39">
        <v>15</v>
      </c>
      <c r="S28" s="40">
        <v>1157.5747920211554</v>
      </c>
      <c r="T28" s="40">
        <v>959.85185055639863</v>
      </c>
      <c r="U28" s="42">
        <v>1009.9879016952962</v>
      </c>
      <c r="V28" s="29">
        <v>1021.3951797346311</v>
      </c>
      <c r="W28" s="39">
        <v>15</v>
      </c>
      <c r="X28" s="40">
        <v>1263.4907306193315</v>
      </c>
      <c r="Y28" s="40">
        <v>961.20823272290568</v>
      </c>
      <c r="Z28" s="42">
        <v>1027.6338435812438</v>
      </c>
      <c r="AA28" s="29">
        <v>1035.0473710174499</v>
      </c>
      <c r="AB28" s="39">
        <v>15</v>
      </c>
      <c r="AC28" s="40">
        <v>1393.6388480217011</v>
      </c>
      <c r="AD28" s="40">
        <v>963.04195418263453</v>
      </c>
      <c r="AE28" s="41">
        <v>1045.8192065550602</v>
      </c>
      <c r="AF28" s="34">
        <v>1.4876379737660983E-2</v>
      </c>
      <c r="AG28" s="35" t="e">
        <v>#REF!</v>
      </c>
      <c r="AH28" s="63" t="s">
        <v>38</v>
      </c>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row>
    <row r="29" spans="1:86" s="37" customFormat="1" ht="15" x14ac:dyDescent="0.25">
      <c r="A29" s="55" t="s">
        <v>39</v>
      </c>
      <c r="B29" s="29">
        <v>218.4</v>
      </c>
      <c r="C29" s="39">
        <v>16</v>
      </c>
      <c r="D29" s="40">
        <v>236.43599999999998</v>
      </c>
      <c r="E29" s="40">
        <v>208</v>
      </c>
      <c r="F29" s="41">
        <v>218.96909747030929</v>
      </c>
      <c r="G29" s="29">
        <v>894</v>
      </c>
      <c r="H29" s="39">
        <v>15</v>
      </c>
      <c r="I29" s="40">
        <v>938.84175099999993</v>
      </c>
      <c r="J29" s="40">
        <v>854.22</v>
      </c>
      <c r="K29" s="42">
        <v>889.02999707928177</v>
      </c>
      <c r="L29" s="29">
        <v>911.38131791941873</v>
      </c>
      <c r="M29" s="39">
        <v>15</v>
      </c>
      <c r="N29" s="40">
        <v>1013.1620433579999</v>
      </c>
      <c r="O29" s="40">
        <v>855</v>
      </c>
      <c r="P29" s="42">
        <v>911.46381057893348</v>
      </c>
      <c r="Q29" s="29">
        <v>926.28136963158966</v>
      </c>
      <c r="R29" s="39">
        <v>15</v>
      </c>
      <c r="S29" s="40">
        <v>1078.5866852582931</v>
      </c>
      <c r="T29" s="40">
        <v>855</v>
      </c>
      <c r="U29" s="42">
        <v>929.81246795860136</v>
      </c>
      <c r="V29" s="29">
        <v>942.55295926435974</v>
      </c>
      <c r="W29" s="39">
        <v>15</v>
      </c>
      <c r="X29" s="40">
        <v>1135.746767066847</v>
      </c>
      <c r="Y29" s="40">
        <v>855</v>
      </c>
      <c r="Z29" s="42">
        <v>951.84096208036658</v>
      </c>
      <c r="AA29" s="29">
        <v>956.13792643822501</v>
      </c>
      <c r="AB29" s="39">
        <v>15</v>
      </c>
      <c r="AC29" s="40">
        <v>1190.9781169132784</v>
      </c>
      <c r="AD29" s="40">
        <v>855</v>
      </c>
      <c r="AE29" s="41">
        <v>968.09411178605876</v>
      </c>
      <c r="AF29" s="34">
        <v>1.6940998860509371E-2</v>
      </c>
      <c r="AG29" s="35" t="e">
        <v>#REF!</v>
      </c>
      <c r="AH29" s="43" t="s">
        <v>39</v>
      </c>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row>
    <row r="30" spans="1:86" s="37" customFormat="1" ht="15" x14ac:dyDescent="0.25">
      <c r="A30" s="55" t="s">
        <v>40</v>
      </c>
      <c r="B30" s="29">
        <v>705.69606439603785</v>
      </c>
      <c r="C30" s="39">
        <v>16</v>
      </c>
      <c r="D30" s="40">
        <v>714.90499999999997</v>
      </c>
      <c r="E30" s="40">
        <v>686</v>
      </c>
      <c r="F30" s="41">
        <v>703.8867110727075</v>
      </c>
      <c r="G30" s="29">
        <v>2896.8970279591395</v>
      </c>
      <c r="H30" s="39">
        <v>15</v>
      </c>
      <c r="I30" s="40">
        <v>2932.74</v>
      </c>
      <c r="J30" s="40">
        <v>2821</v>
      </c>
      <c r="K30" s="42">
        <v>2893.361821372609</v>
      </c>
      <c r="L30" s="29">
        <v>2894.1502765934938</v>
      </c>
      <c r="M30" s="39">
        <v>15</v>
      </c>
      <c r="N30" s="40">
        <v>2996.7391049580965</v>
      </c>
      <c r="O30" s="40">
        <v>2774.8862974034387</v>
      </c>
      <c r="P30" s="42">
        <v>2911.6631172051125</v>
      </c>
      <c r="Q30" s="29">
        <v>2889</v>
      </c>
      <c r="R30" s="39">
        <v>15</v>
      </c>
      <c r="S30" s="40">
        <v>3047.9401508218584</v>
      </c>
      <c r="T30" s="40">
        <v>2744.4388381168183</v>
      </c>
      <c r="U30" s="42">
        <v>2930.2669249045416</v>
      </c>
      <c r="V30" s="29">
        <v>2997.5909898791533</v>
      </c>
      <c r="W30" s="39">
        <v>14</v>
      </c>
      <c r="X30" s="40">
        <v>3147.8386409318528</v>
      </c>
      <c r="Y30" s="40">
        <v>2714.5510660152891</v>
      </c>
      <c r="Z30" s="42">
        <v>2969.8810709064314</v>
      </c>
      <c r="AA30" s="29">
        <v>3021.6551324948482</v>
      </c>
      <c r="AB30" s="39">
        <v>14</v>
      </c>
      <c r="AC30" s="40">
        <v>3299.0487309335226</v>
      </c>
      <c r="AD30" s="40">
        <v>2702.3090261824527</v>
      </c>
      <c r="AE30" s="41">
        <v>3003.9667070283508</v>
      </c>
      <c r="AF30" s="34">
        <v>1.0596894705848792E-2</v>
      </c>
      <c r="AG30" s="35" t="e">
        <v>#REF!</v>
      </c>
      <c r="AH30" s="43" t="s">
        <v>40</v>
      </c>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row>
    <row r="31" spans="1:86" s="37" customFormat="1" ht="15" x14ac:dyDescent="0.25">
      <c r="A31" s="55" t="s">
        <v>41</v>
      </c>
      <c r="B31" s="29">
        <v>417.39668405303598</v>
      </c>
      <c r="C31" s="39">
        <v>16</v>
      </c>
      <c r="D31" s="40">
        <v>425.18869295387748</v>
      </c>
      <c r="E31" s="40">
        <v>383.52</v>
      </c>
      <c r="F31" s="41">
        <v>412.64918385609235</v>
      </c>
      <c r="G31" s="29">
        <v>1696.1933033453515</v>
      </c>
      <c r="H31" s="39">
        <v>15</v>
      </c>
      <c r="I31" s="40">
        <v>1727.9788176580794</v>
      </c>
      <c r="J31" s="40">
        <v>1589.35</v>
      </c>
      <c r="K31" s="64">
        <v>1684.7877157559428</v>
      </c>
      <c r="L31" s="29">
        <v>1693.9379474776988</v>
      </c>
      <c r="M31" s="39">
        <v>15</v>
      </c>
      <c r="N31" s="40">
        <v>1831.7104515905241</v>
      </c>
      <c r="O31" s="40">
        <v>1605.2435</v>
      </c>
      <c r="P31" s="42">
        <v>1702.5446976984126</v>
      </c>
      <c r="Q31" s="29">
        <v>1699.2984329633623</v>
      </c>
      <c r="R31" s="39">
        <v>15</v>
      </c>
      <c r="S31" s="40">
        <v>1992.467060846911</v>
      </c>
      <c r="T31" s="40">
        <v>1616</v>
      </c>
      <c r="U31" s="42">
        <v>1724.9670324989881</v>
      </c>
      <c r="V31" s="29">
        <v>1718.7885547211999</v>
      </c>
      <c r="W31" s="39">
        <v>14</v>
      </c>
      <c r="X31" s="40">
        <v>2193.3375486611649</v>
      </c>
      <c r="Y31" s="40">
        <v>1615</v>
      </c>
      <c r="Z31" s="42">
        <v>1753.2081871116334</v>
      </c>
      <c r="AA31" s="29">
        <v>1733.6482673388375</v>
      </c>
      <c r="AB31" s="39">
        <v>14</v>
      </c>
      <c r="AC31" s="40">
        <v>2443.5278007441802</v>
      </c>
      <c r="AD31" s="40">
        <v>1629</v>
      </c>
      <c r="AE31" s="41">
        <v>1783.0719737363909</v>
      </c>
      <c r="AF31" s="34">
        <v>5.4753115789434315E-3</v>
      </c>
      <c r="AG31" s="35" t="e">
        <v>#REF!</v>
      </c>
      <c r="AH31" s="43" t="s">
        <v>41</v>
      </c>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row>
    <row r="32" spans="1:86" s="37" customFormat="1" ht="15" x14ac:dyDescent="0.25">
      <c r="A32" s="55" t="s">
        <v>42</v>
      </c>
      <c r="B32" s="29">
        <v>182.66500000000002</v>
      </c>
      <c r="C32" s="39">
        <v>16</v>
      </c>
      <c r="D32" s="40">
        <v>187.86</v>
      </c>
      <c r="E32" s="40">
        <v>180</v>
      </c>
      <c r="F32" s="41">
        <v>183.52178882298566</v>
      </c>
      <c r="G32" s="29">
        <v>752.44</v>
      </c>
      <c r="H32" s="39">
        <v>15</v>
      </c>
      <c r="I32" s="40">
        <v>776.75043434886584</v>
      </c>
      <c r="J32" s="40">
        <v>742.24603238000896</v>
      </c>
      <c r="K32" s="42">
        <v>753.8527411989528</v>
      </c>
      <c r="L32" s="29">
        <v>753.86920000000009</v>
      </c>
      <c r="M32" s="39">
        <v>15</v>
      </c>
      <c r="N32" s="40">
        <v>790.3216541040324</v>
      </c>
      <c r="O32" s="40">
        <v>738.13440000000014</v>
      </c>
      <c r="P32" s="42">
        <v>755.76077554952212</v>
      </c>
      <c r="Q32" s="29">
        <v>759.96440000000007</v>
      </c>
      <c r="R32" s="39">
        <v>15</v>
      </c>
      <c r="S32" s="40">
        <v>802.17025266116502</v>
      </c>
      <c r="T32" s="40">
        <v>731.2438481012872</v>
      </c>
      <c r="U32" s="42">
        <v>760.05387475535565</v>
      </c>
      <c r="V32" s="29">
        <v>766.37672033000013</v>
      </c>
      <c r="W32" s="39">
        <v>14</v>
      </c>
      <c r="X32" s="40">
        <v>820.58701580693639</v>
      </c>
      <c r="Y32" s="40">
        <v>734.48956538911523</v>
      </c>
      <c r="Z32" s="42">
        <v>768.93647953639174</v>
      </c>
      <c r="AA32" s="29">
        <v>774.64257947132728</v>
      </c>
      <c r="AB32" s="39">
        <v>14</v>
      </c>
      <c r="AC32" s="40">
        <v>854.88874649859792</v>
      </c>
      <c r="AD32" s="40">
        <v>732.81581041688582</v>
      </c>
      <c r="AE32" s="41">
        <v>776.92885913376608</v>
      </c>
      <c r="AF32" s="34">
        <v>7.2966104673444221E-3</v>
      </c>
      <c r="AG32" s="35" t="e">
        <v>#REF!</v>
      </c>
      <c r="AH32" s="43" t="s">
        <v>42</v>
      </c>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row>
    <row r="33" spans="1:86" s="37" customFormat="1" ht="15" x14ac:dyDescent="0.25">
      <c r="A33" s="55" t="s">
        <v>43</v>
      </c>
      <c r="B33" s="29">
        <v>231.75151293483694</v>
      </c>
      <c r="C33" s="39">
        <v>16</v>
      </c>
      <c r="D33" s="40">
        <v>234.39042565340969</v>
      </c>
      <c r="E33" s="40">
        <v>228.14792098163039</v>
      </c>
      <c r="F33" s="41">
        <v>231.51590093915576</v>
      </c>
      <c r="G33" s="29">
        <v>932.69417456849669</v>
      </c>
      <c r="H33" s="39">
        <v>15</v>
      </c>
      <c r="I33" s="40">
        <v>945</v>
      </c>
      <c r="J33" s="40">
        <v>913.13912873762297</v>
      </c>
      <c r="K33" s="42">
        <v>930.28965332624773</v>
      </c>
      <c r="L33" s="29">
        <v>936.87391871309421</v>
      </c>
      <c r="M33" s="39">
        <v>15</v>
      </c>
      <c r="N33" s="40">
        <v>958.77547089400946</v>
      </c>
      <c r="O33" s="40">
        <v>904.92593475546619</v>
      </c>
      <c r="P33" s="42">
        <v>933.21177614608268</v>
      </c>
      <c r="Q33" s="29">
        <v>939.6168164886891</v>
      </c>
      <c r="R33" s="39">
        <v>15</v>
      </c>
      <c r="S33" s="40">
        <v>962.74283531424078</v>
      </c>
      <c r="T33" s="40">
        <v>888.74332110154182</v>
      </c>
      <c r="U33" s="42">
        <v>934.73308967791911</v>
      </c>
      <c r="V33" s="29">
        <v>945.54410397169033</v>
      </c>
      <c r="W33" s="39">
        <v>14</v>
      </c>
      <c r="X33" s="40">
        <v>1005.5783056181793</v>
      </c>
      <c r="Y33" s="40">
        <v>872.56008915186135</v>
      </c>
      <c r="Z33" s="42">
        <v>943.51472287231707</v>
      </c>
      <c r="AA33" s="29">
        <v>952.6387577599794</v>
      </c>
      <c r="AB33" s="39">
        <v>14</v>
      </c>
      <c r="AC33" s="40">
        <v>1086.9352045543355</v>
      </c>
      <c r="AD33" s="40">
        <v>857.51434459344478</v>
      </c>
      <c r="AE33" s="41">
        <v>952.45510452965129</v>
      </c>
      <c r="AF33" s="34">
        <v>5.303618124167464E-3</v>
      </c>
      <c r="AG33" s="35" t="e">
        <v>#REF!</v>
      </c>
      <c r="AH33" s="43" t="s">
        <v>43</v>
      </c>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row>
    <row r="34" spans="1:86" s="37" customFormat="1" ht="15" x14ac:dyDescent="0.25">
      <c r="A34" s="55" t="s">
        <v>44</v>
      </c>
      <c r="B34" s="29">
        <v>240.71406188476504</v>
      </c>
      <c r="C34" s="39">
        <v>16</v>
      </c>
      <c r="D34" s="40">
        <v>253.88531310315727</v>
      </c>
      <c r="E34" s="40">
        <v>227.97075130327147</v>
      </c>
      <c r="F34" s="41">
        <v>240.95251973583524</v>
      </c>
      <c r="G34" s="29">
        <v>974.161259536751</v>
      </c>
      <c r="H34" s="39">
        <v>15</v>
      </c>
      <c r="I34" s="40">
        <v>1017.2646135135748</v>
      </c>
      <c r="J34" s="40">
        <v>927.83908426492849</v>
      </c>
      <c r="K34" s="42">
        <v>974.68316540415606</v>
      </c>
      <c r="L34" s="29">
        <v>972.96630607999998</v>
      </c>
      <c r="M34" s="39">
        <v>15</v>
      </c>
      <c r="N34" s="40">
        <v>1051.0630260046137</v>
      </c>
      <c r="O34" s="40">
        <v>841.343836537367</v>
      </c>
      <c r="P34" s="42">
        <v>973.92000559103849</v>
      </c>
      <c r="Q34" s="29">
        <v>977.17162498080006</v>
      </c>
      <c r="R34" s="39">
        <v>15</v>
      </c>
      <c r="S34" s="40">
        <v>1077.4407485677725</v>
      </c>
      <c r="T34" s="40">
        <v>759.1780874070115</v>
      </c>
      <c r="U34" s="42">
        <v>978.30175337752382</v>
      </c>
      <c r="V34" s="29">
        <v>982.55440928352391</v>
      </c>
      <c r="W34" s="39">
        <v>14</v>
      </c>
      <c r="X34" s="40">
        <v>1131</v>
      </c>
      <c r="Y34" s="40">
        <v>678.84843651314395</v>
      </c>
      <c r="Z34" s="42">
        <v>980.61824263103949</v>
      </c>
      <c r="AA34" s="29">
        <v>990.08834070187686</v>
      </c>
      <c r="AB34" s="39">
        <v>14</v>
      </c>
      <c r="AC34" s="40">
        <v>1182</v>
      </c>
      <c r="AD34" s="40">
        <v>616.61589191654514</v>
      </c>
      <c r="AE34" s="41">
        <v>987.73180696237239</v>
      </c>
      <c r="AF34" s="34">
        <v>4.0625594212331251E-3</v>
      </c>
      <c r="AG34" s="35" t="e">
        <v>#REF!</v>
      </c>
      <c r="AH34" s="43" t="s">
        <v>44</v>
      </c>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row>
    <row r="35" spans="1:86" s="37" customFormat="1" ht="15" x14ac:dyDescent="0.25">
      <c r="A35" s="61" t="s">
        <v>19</v>
      </c>
      <c r="B35" s="29">
        <v>578.99440530489971</v>
      </c>
      <c r="C35" s="30">
        <v>17</v>
      </c>
      <c r="D35" s="31">
        <v>602.29999999999995</v>
      </c>
      <c r="E35" s="31">
        <v>521.576519555</v>
      </c>
      <c r="F35" s="32">
        <v>573.17787466998948</v>
      </c>
      <c r="G35" s="29">
        <v>2353.21251011</v>
      </c>
      <c r="H35" s="30">
        <v>16</v>
      </c>
      <c r="I35" s="31">
        <v>2478.875</v>
      </c>
      <c r="J35" s="31">
        <v>2201.6691489054369</v>
      </c>
      <c r="K35" s="33">
        <v>2349.8853145346029</v>
      </c>
      <c r="L35" s="29">
        <v>2360.892336063007</v>
      </c>
      <c r="M35" s="30">
        <v>16</v>
      </c>
      <c r="N35" s="31">
        <v>2478.875</v>
      </c>
      <c r="O35" s="31">
        <v>2150.5723625622863</v>
      </c>
      <c r="P35" s="33">
        <v>2353.8478371847291</v>
      </c>
      <c r="Q35" s="29">
        <v>2363.3572119620476</v>
      </c>
      <c r="R35" s="30">
        <v>16</v>
      </c>
      <c r="S35" s="31">
        <v>2532.2166520000001</v>
      </c>
      <c r="T35" s="31">
        <v>2148.0748574055674</v>
      </c>
      <c r="U35" s="33">
        <v>2364.4197478310721</v>
      </c>
      <c r="V35" s="29">
        <v>2389.7459148258167</v>
      </c>
      <c r="W35" s="30">
        <v>15</v>
      </c>
      <c r="X35" s="31">
        <v>2579.9009850400003</v>
      </c>
      <c r="Y35" s="31">
        <v>2153.6801117499999</v>
      </c>
      <c r="Z35" s="33">
        <v>2383.6077455011168</v>
      </c>
      <c r="AA35" s="29">
        <v>2394.531532241615</v>
      </c>
      <c r="AB35" s="30">
        <v>14</v>
      </c>
      <c r="AC35" s="31">
        <v>2628.5390047408</v>
      </c>
      <c r="AD35" s="31">
        <v>2089.0697083975001</v>
      </c>
      <c r="AE35" s="32">
        <v>2387.0309047229835</v>
      </c>
      <c r="AF35" s="34">
        <v>4.3610290102495952E-3</v>
      </c>
      <c r="AG35" s="35" t="e">
        <v>#REF!</v>
      </c>
      <c r="AH35" s="36" t="s">
        <v>19</v>
      </c>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row>
    <row r="36" spans="1:86" s="37" customFormat="1" ht="15" x14ac:dyDescent="0.25">
      <c r="A36" s="62" t="s">
        <v>45</v>
      </c>
      <c r="B36" s="29">
        <v>325.18720265244986</v>
      </c>
      <c r="C36" s="39">
        <v>12</v>
      </c>
      <c r="D36" s="40">
        <v>348.3</v>
      </c>
      <c r="E36" s="40">
        <v>307</v>
      </c>
      <c r="F36" s="41">
        <v>325.92689444819752</v>
      </c>
      <c r="G36" s="29">
        <v>1354.7289603184795</v>
      </c>
      <c r="H36" s="39">
        <v>14</v>
      </c>
      <c r="I36" s="40">
        <v>1462.875</v>
      </c>
      <c r="J36" s="40">
        <v>1278.4979149999999</v>
      </c>
      <c r="K36" s="42">
        <v>1352.49247082836</v>
      </c>
      <c r="L36" s="29">
        <v>1395.1820358133577</v>
      </c>
      <c r="M36" s="39">
        <v>14</v>
      </c>
      <c r="N36" s="40">
        <v>1462.875</v>
      </c>
      <c r="O36" s="40">
        <v>1227</v>
      </c>
      <c r="P36" s="42">
        <v>1364.8139941075813</v>
      </c>
      <c r="Q36" s="29">
        <v>1406.999188675305</v>
      </c>
      <c r="R36" s="39">
        <v>14</v>
      </c>
      <c r="S36" s="40">
        <v>1522.4117420081632</v>
      </c>
      <c r="T36" s="40">
        <v>1198</v>
      </c>
      <c r="U36" s="42">
        <v>1379.0230851784981</v>
      </c>
      <c r="V36" s="29">
        <v>1410.1520484001558</v>
      </c>
      <c r="W36" s="39">
        <v>13</v>
      </c>
      <c r="X36" s="40">
        <v>1577.8174334404657</v>
      </c>
      <c r="Y36" s="40">
        <v>1193</v>
      </c>
      <c r="Z36" s="42">
        <v>1404.2856781749672</v>
      </c>
      <c r="AA36" s="29">
        <v>1409.1509992167771</v>
      </c>
      <c r="AB36" s="39">
        <v>12</v>
      </c>
      <c r="AC36" s="40">
        <v>1566.7948772896968</v>
      </c>
      <c r="AD36" s="40">
        <v>1208</v>
      </c>
      <c r="AE36" s="41">
        <v>1411.4409876106586</v>
      </c>
      <c r="AF36" s="34">
        <v>9.8951337034562936E-3</v>
      </c>
      <c r="AG36" s="35" t="e">
        <v>#REF!</v>
      </c>
      <c r="AH36" s="63" t="s">
        <v>45</v>
      </c>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row>
    <row r="37" spans="1:86" s="37" customFormat="1" ht="15" x14ac:dyDescent="0.25">
      <c r="A37" s="62" t="s">
        <v>20</v>
      </c>
      <c r="B37" s="29">
        <v>220</v>
      </c>
      <c r="C37" s="39">
        <v>7</v>
      </c>
      <c r="D37" s="40">
        <v>228.81592430550032</v>
      </c>
      <c r="E37" s="40">
        <v>217</v>
      </c>
      <c r="F37" s="41">
        <v>220.83084632935717</v>
      </c>
      <c r="G37" s="29">
        <v>876</v>
      </c>
      <c r="H37" s="39">
        <v>10</v>
      </c>
      <c r="I37" s="40">
        <v>912.8360876040008</v>
      </c>
      <c r="J37" s="40">
        <v>876</v>
      </c>
      <c r="K37" s="42">
        <v>882.18360876040003</v>
      </c>
      <c r="L37" s="29">
        <v>876.54500000000007</v>
      </c>
      <c r="M37" s="39">
        <v>10</v>
      </c>
      <c r="N37" s="40">
        <v>931.09280935608103</v>
      </c>
      <c r="O37" s="40">
        <v>876</v>
      </c>
      <c r="P37" s="42">
        <v>886.30878093560818</v>
      </c>
      <c r="Q37" s="29">
        <v>880.89596249999988</v>
      </c>
      <c r="R37" s="39">
        <v>10</v>
      </c>
      <c r="S37" s="40">
        <v>940.40373744964188</v>
      </c>
      <c r="T37" s="40">
        <v>876</v>
      </c>
      <c r="U37" s="42">
        <v>890.3446962449641</v>
      </c>
      <c r="V37" s="29">
        <v>890.22088462499971</v>
      </c>
      <c r="W37" s="39">
        <v>9</v>
      </c>
      <c r="X37" s="40">
        <v>945.10575613689002</v>
      </c>
      <c r="Y37" s="40">
        <v>876</v>
      </c>
      <c r="Z37" s="42">
        <v>896.45485136243212</v>
      </c>
      <c r="AA37" s="29">
        <v>894.6719890481246</v>
      </c>
      <c r="AB37" s="39">
        <v>9</v>
      </c>
      <c r="AC37" s="40">
        <v>948.88617916143755</v>
      </c>
      <c r="AD37" s="40">
        <v>876</v>
      </c>
      <c r="AE37" s="41">
        <v>900.93386511911797</v>
      </c>
      <c r="AF37" s="34">
        <v>5.2866923697658663E-3</v>
      </c>
      <c r="AG37" s="35" t="e">
        <v>#REF!</v>
      </c>
      <c r="AH37" s="63" t="s">
        <v>20</v>
      </c>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row>
    <row r="38" spans="1:86" s="37" customFormat="1" ht="15" x14ac:dyDescent="0.25">
      <c r="A38" s="62" t="s">
        <v>21</v>
      </c>
      <c r="B38" s="29">
        <v>36.860000000000014</v>
      </c>
      <c r="C38" s="39">
        <v>6</v>
      </c>
      <c r="D38" s="40">
        <v>37</v>
      </c>
      <c r="E38" s="40">
        <v>34</v>
      </c>
      <c r="F38" s="41">
        <v>35.95333333333334</v>
      </c>
      <c r="G38" s="29">
        <v>144.9995995049</v>
      </c>
      <c r="H38" s="39">
        <v>8</v>
      </c>
      <c r="I38" s="40">
        <v>152.5</v>
      </c>
      <c r="J38" s="40">
        <v>140</v>
      </c>
      <c r="K38" s="42">
        <v>145.10364987622506</v>
      </c>
      <c r="L38" s="29">
        <v>146.41959149499803</v>
      </c>
      <c r="M38" s="39">
        <v>8</v>
      </c>
      <c r="N38" s="40">
        <v>160.125</v>
      </c>
      <c r="O38" s="40">
        <v>140</v>
      </c>
      <c r="P38" s="42">
        <v>147.34508537374947</v>
      </c>
      <c r="Q38" s="29">
        <v>147.86798332489798</v>
      </c>
      <c r="R38" s="39">
        <v>8</v>
      </c>
      <c r="S38" s="40">
        <v>168.13124999999999</v>
      </c>
      <c r="T38" s="40">
        <v>140</v>
      </c>
      <c r="U38" s="42">
        <v>149.49194708122448</v>
      </c>
      <c r="V38" s="29">
        <v>148</v>
      </c>
      <c r="W38" s="39">
        <v>7</v>
      </c>
      <c r="X38" s="40">
        <v>176.5378125</v>
      </c>
      <c r="Y38" s="40">
        <v>140</v>
      </c>
      <c r="Z38" s="42">
        <v>153.16984418325595</v>
      </c>
      <c r="AA38" s="29">
        <v>148</v>
      </c>
      <c r="AB38" s="39">
        <v>7</v>
      </c>
      <c r="AC38" s="40">
        <v>185.36470312500001</v>
      </c>
      <c r="AD38" s="40">
        <v>140</v>
      </c>
      <c r="AE38" s="41">
        <v>155.34126026334974</v>
      </c>
      <c r="AF38" s="34">
        <v>5.1334546037433704E-3</v>
      </c>
      <c r="AG38" s="35" t="e">
        <v>#REF!</v>
      </c>
      <c r="AH38" s="63" t="s">
        <v>21</v>
      </c>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row>
    <row r="39" spans="1:86" s="65" customFormat="1" ht="15" x14ac:dyDescent="0.25">
      <c r="A39" s="61" t="s">
        <v>46</v>
      </c>
      <c r="B39" s="29">
        <v>1684.62</v>
      </c>
      <c r="C39" s="30">
        <v>19</v>
      </c>
      <c r="D39" s="31">
        <v>1770.57</v>
      </c>
      <c r="E39" s="31">
        <v>1616.2641492638272</v>
      </c>
      <c r="F39" s="32">
        <v>1677.4427249568973</v>
      </c>
      <c r="G39" s="29">
        <v>6783.8107808849763</v>
      </c>
      <c r="H39" s="30">
        <v>18</v>
      </c>
      <c r="I39" s="31">
        <v>6993</v>
      </c>
      <c r="J39" s="31">
        <v>6530.4871367693449</v>
      </c>
      <c r="K39" s="33">
        <v>6784.0649641244981</v>
      </c>
      <c r="L39" s="29">
        <v>6751.9955499999996</v>
      </c>
      <c r="M39" s="30">
        <v>18</v>
      </c>
      <c r="N39" s="31">
        <v>7131.8604000000005</v>
      </c>
      <c r="O39" s="31">
        <v>6269.2676512985718</v>
      </c>
      <c r="P39" s="33">
        <v>6757.8719625297335</v>
      </c>
      <c r="Q39" s="29">
        <v>6781.9614000000001</v>
      </c>
      <c r="R39" s="30">
        <v>18</v>
      </c>
      <c r="S39" s="31">
        <v>7274.4976080000006</v>
      </c>
      <c r="T39" s="31">
        <v>6081.189621759615</v>
      </c>
      <c r="U39" s="33">
        <v>6769.0943104084818</v>
      </c>
      <c r="V39" s="29">
        <v>6816.3799389307605</v>
      </c>
      <c r="W39" s="30">
        <v>16</v>
      </c>
      <c r="X39" s="31">
        <v>7419.9875601600006</v>
      </c>
      <c r="Y39" s="31">
        <v>5959.5658293244232</v>
      </c>
      <c r="Z39" s="33">
        <v>6784.8427837776553</v>
      </c>
      <c r="AA39" s="29">
        <v>6816.7598778615211</v>
      </c>
      <c r="AB39" s="30">
        <v>15</v>
      </c>
      <c r="AC39" s="31">
        <v>7568.3873113632008</v>
      </c>
      <c r="AD39" s="31">
        <v>5959.5658293244232</v>
      </c>
      <c r="AE39" s="32">
        <v>6822.622974229078</v>
      </c>
      <c r="AF39" s="34">
        <v>1.2120493410958666E-3</v>
      </c>
      <c r="AG39" s="35" t="e">
        <v>#REF!</v>
      </c>
      <c r="AH39" s="36" t="s">
        <v>46</v>
      </c>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row>
    <row r="40" spans="1:86" s="37" customFormat="1" ht="15" x14ac:dyDescent="0.25">
      <c r="A40" s="61" t="s">
        <v>47</v>
      </c>
      <c r="B40" s="29">
        <v>864.47918053929709</v>
      </c>
      <c r="C40" s="30">
        <v>18</v>
      </c>
      <c r="D40" s="31">
        <v>914.55</v>
      </c>
      <c r="E40" s="31">
        <v>737</v>
      </c>
      <c r="F40" s="32">
        <v>860.47381048342925</v>
      </c>
      <c r="G40" s="29">
        <v>3342.2411764669523</v>
      </c>
      <c r="H40" s="30">
        <v>17</v>
      </c>
      <c r="I40" s="31">
        <v>3422</v>
      </c>
      <c r="J40" s="31">
        <v>2948</v>
      </c>
      <c r="K40" s="33">
        <v>3304.4975773578244</v>
      </c>
      <c r="L40" s="29">
        <v>3294.7795999999998</v>
      </c>
      <c r="M40" s="30">
        <v>17</v>
      </c>
      <c r="N40" s="31">
        <v>3465.5952427621933</v>
      </c>
      <c r="O40" s="31">
        <v>2948</v>
      </c>
      <c r="P40" s="33">
        <v>3281.4356861446317</v>
      </c>
      <c r="Q40" s="29">
        <v>3260.9000000000005</v>
      </c>
      <c r="R40" s="30">
        <v>17</v>
      </c>
      <c r="S40" s="31">
        <v>3568.9920047593041</v>
      </c>
      <c r="T40" s="31">
        <v>2948</v>
      </c>
      <c r="U40" s="33">
        <v>3265.2210393741379</v>
      </c>
      <c r="V40" s="29">
        <v>3215.3605471262154</v>
      </c>
      <c r="W40" s="30">
        <v>16</v>
      </c>
      <c r="X40" s="31">
        <v>3664.4363262772695</v>
      </c>
      <c r="Y40" s="31">
        <v>2948</v>
      </c>
      <c r="Z40" s="33">
        <v>3250.3095501364141</v>
      </c>
      <c r="AA40" s="29">
        <v>3213.3007127022042</v>
      </c>
      <c r="AB40" s="30">
        <v>15</v>
      </c>
      <c r="AC40" s="31">
        <v>3789.5544474871331</v>
      </c>
      <c r="AD40" s="31">
        <v>2921.2745164204671</v>
      </c>
      <c r="AE40" s="32">
        <v>3265.2510738466231</v>
      </c>
      <c r="AF40" s="34">
        <v>-9.787518550918084E-3</v>
      </c>
      <c r="AG40" s="35" t="e">
        <v>#REF!</v>
      </c>
      <c r="AH40" s="36" t="s">
        <v>47</v>
      </c>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row>
    <row r="41" spans="1:86" s="37" customFormat="1" ht="15" x14ac:dyDescent="0.25">
      <c r="A41" s="66" t="s">
        <v>48</v>
      </c>
      <c r="B41" s="29">
        <v>-1655.3033353870487</v>
      </c>
      <c r="C41" s="39">
        <v>17</v>
      </c>
      <c r="D41" s="40">
        <v>-1290</v>
      </c>
      <c r="E41" s="40">
        <v>-1919.4995674552592</v>
      </c>
      <c r="F41" s="41">
        <v>-1658.025793467144</v>
      </c>
      <c r="G41" s="29">
        <v>-6486.9462687149617</v>
      </c>
      <c r="H41" s="39">
        <v>16</v>
      </c>
      <c r="I41" s="40">
        <v>-6200</v>
      </c>
      <c r="J41" s="40">
        <v>-7097.7582010207698</v>
      </c>
      <c r="K41" s="42">
        <v>-6533.5461842375598</v>
      </c>
      <c r="L41" s="29">
        <v>-6479.8525897331419</v>
      </c>
      <c r="M41" s="39">
        <v>16</v>
      </c>
      <c r="N41" s="40">
        <v>-5910.3126602263428</v>
      </c>
      <c r="O41" s="40">
        <v>-7611.2955512651279</v>
      </c>
      <c r="P41" s="42">
        <v>-6527.029440705659</v>
      </c>
      <c r="Q41" s="29">
        <v>-6519.3655644611972</v>
      </c>
      <c r="R41" s="39">
        <v>16</v>
      </c>
      <c r="S41" s="40">
        <v>-5926.2794482689042</v>
      </c>
      <c r="T41" s="40">
        <v>-7875.0832315884763</v>
      </c>
      <c r="U41" s="42">
        <v>-6568.9952390483495</v>
      </c>
      <c r="V41" s="29">
        <v>-6599.1682941242052</v>
      </c>
      <c r="W41" s="39">
        <v>15</v>
      </c>
      <c r="X41" s="40">
        <v>-5828.5993793743655</v>
      </c>
      <c r="Y41" s="40">
        <v>-8046.6740369360887</v>
      </c>
      <c r="Z41" s="42">
        <v>-6609.6243019328049</v>
      </c>
      <c r="AA41" s="29">
        <v>-6676.4977836882363</v>
      </c>
      <c r="AB41" s="39">
        <v>14</v>
      </c>
      <c r="AC41" s="40">
        <v>-5678.2066925136887</v>
      </c>
      <c r="AD41" s="40">
        <v>-8294.2842831529779</v>
      </c>
      <c r="AE41" s="41">
        <v>-6650.8442326496424</v>
      </c>
      <c r="AF41" s="34">
        <v>7.2264040722993528E-3</v>
      </c>
      <c r="AG41" s="35" t="e">
        <v>#REF!</v>
      </c>
      <c r="AH41" s="67" t="s">
        <v>48</v>
      </c>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row>
    <row r="42" spans="1:86" s="37" customFormat="1" ht="15" x14ac:dyDescent="0.25">
      <c r="A42" s="68" t="s">
        <v>49</v>
      </c>
      <c r="B42" s="29">
        <v>18586</v>
      </c>
      <c r="C42" s="69">
        <v>19</v>
      </c>
      <c r="D42" s="70">
        <v>18915.091830556237</v>
      </c>
      <c r="E42" s="70">
        <v>18242</v>
      </c>
      <c r="F42" s="71">
        <v>18562.079841828781</v>
      </c>
      <c r="G42" s="72">
        <v>75945.52648335346</v>
      </c>
      <c r="H42" s="69">
        <v>18</v>
      </c>
      <c r="I42" s="70">
        <v>77611.05001159964</v>
      </c>
      <c r="J42" s="70">
        <v>74784.101201871919</v>
      </c>
      <c r="K42" s="73">
        <v>75935.779691631615</v>
      </c>
      <c r="L42" s="72">
        <v>77714.638078356438</v>
      </c>
      <c r="M42" s="69">
        <v>18</v>
      </c>
      <c r="N42" s="70">
        <v>81123.915953730961</v>
      </c>
      <c r="O42" s="70">
        <v>74830.406453123971</v>
      </c>
      <c r="P42" s="73">
        <v>77864.095509687453</v>
      </c>
      <c r="Q42" s="72">
        <v>79921.884622389829</v>
      </c>
      <c r="R42" s="69">
        <v>18</v>
      </c>
      <c r="S42" s="70">
        <v>84007.097943206158</v>
      </c>
      <c r="T42" s="70">
        <v>77912.636731750026</v>
      </c>
      <c r="U42" s="73">
        <v>80078.183319008822</v>
      </c>
      <c r="V42" s="72">
        <v>82387.272909810359</v>
      </c>
      <c r="W42" s="69">
        <v>16</v>
      </c>
      <c r="X42" s="70">
        <v>86649.949498961505</v>
      </c>
      <c r="Y42" s="70">
        <v>79347.966452404231</v>
      </c>
      <c r="Z42" s="73">
        <v>82142.646853756101</v>
      </c>
      <c r="AA42" s="72">
        <v>84187.842954651685</v>
      </c>
      <c r="AB42" s="69">
        <v>15</v>
      </c>
      <c r="AC42" s="70">
        <v>88899.36077074497</v>
      </c>
      <c r="AD42" s="70">
        <v>80392.753162343783</v>
      </c>
      <c r="AE42" s="71">
        <v>83957.039628407379</v>
      </c>
      <c r="AF42" s="74">
        <v>2.6093168716631698E-2</v>
      </c>
      <c r="AG42" s="35" t="e">
        <v>#REF!</v>
      </c>
      <c r="AH42" s="75" t="s">
        <v>49</v>
      </c>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row>
    <row r="43" spans="1:86" s="37" customFormat="1" ht="15" x14ac:dyDescent="0.25">
      <c r="A43" s="76" t="s">
        <v>50</v>
      </c>
      <c r="B43" s="29" t="s">
        <v>50</v>
      </c>
      <c r="C43" s="39" t="s">
        <v>50</v>
      </c>
      <c r="D43" s="40" t="s">
        <v>50</v>
      </c>
      <c r="E43" s="40" t="s">
        <v>50</v>
      </c>
      <c r="F43" s="41" t="s">
        <v>50</v>
      </c>
      <c r="G43" s="29" t="s">
        <v>50</v>
      </c>
      <c r="H43" s="39" t="s">
        <v>50</v>
      </c>
      <c r="I43" s="40" t="s">
        <v>50</v>
      </c>
      <c r="J43" s="40" t="s">
        <v>50</v>
      </c>
      <c r="K43" s="42" t="s">
        <v>50</v>
      </c>
      <c r="L43" s="29" t="s">
        <v>50</v>
      </c>
      <c r="M43" s="39" t="s">
        <v>50</v>
      </c>
      <c r="N43" s="40" t="s">
        <v>50</v>
      </c>
      <c r="O43" s="40" t="s">
        <v>50</v>
      </c>
      <c r="P43" s="42" t="s">
        <v>50</v>
      </c>
      <c r="Q43" s="29" t="s">
        <v>50</v>
      </c>
      <c r="R43" s="39" t="s">
        <v>50</v>
      </c>
      <c r="S43" s="40" t="s">
        <v>50</v>
      </c>
      <c r="T43" s="40" t="s">
        <v>50</v>
      </c>
      <c r="U43" s="42" t="s">
        <v>50</v>
      </c>
      <c r="V43" s="29" t="s">
        <v>50</v>
      </c>
      <c r="W43" s="39" t="s">
        <v>50</v>
      </c>
      <c r="X43" s="40" t="s">
        <v>50</v>
      </c>
      <c r="Y43" s="40" t="s">
        <v>50</v>
      </c>
      <c r="Z43" s="42" t="s">
        <v>50</v>
      </c>
      <c r="AA43" s="29" t="s">
        <v>50</v>
      </c>
      <c r="AB43" s="39" t="s">
        <v>50</v>
      </c>
      <c r="AC43" s="40" t="s">
        <v>50</v>
      </c>
      <c r="AD43" s="40" t="s">
        <v>50</v>
      </c>
      <c r="AE43" s="41" t="s">
        <v>50</v>
      </c>
      <c r="AF43" s="34"/>
      <c r="AG43" s="35"/>
      <c r="AH43" s="77" t="s">
        <v>50</v>
      </c>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row>
    <row r="44" spans="1:86" s="37" customFormat="1" ht="15" x14ac:dyDescent="0.25">
      <c r="A44" s="78" t="s">
        <v>51</v>
      </c>
      <c r="B44" s="29" t="s">
        <v>50</v>
      </c>
      <c r="C44" s="39" t="s">
        <v>50</v>
      </c>
      <c r="D44" s="40" t="s">
        <v>50</v>
      </c>
      <c r="E44" s="40" t="s">
        <v>50</v>
      </c>
      <c r="F44" s="41" t="s">
        <v>50</v>
      </c>
      <c r="G44" s="29" t="s">
        <v>50</v>
      </c>
      <c r="H44" s="39" t="s">
        <v>50</v>
      </c>
      <c r="I44" s="40" t="s">
        <v>50</v>
      </c>
      <c r="J44" s="40" t="s">
        <v>50</v>
      </c>
      <c r="K44" s="42" t="s">
        <v>50</v>
      </c>
      <c r="L44" s="29" t="s">
        <v>50</v>
      </c>
      <c r="M44" s="39" t="s">
        <v>50</v>
      </c>
      <c r="N44" s="40" t="s">
        <v>50</v>
      </c>
      <c r="O44" s="40" t="s">
        <v>50</v>
      </c>
      <c r="P44" s="42" t="s">
        <v>50</v>
      </c>
      <c r="Q44" s="29" t="s">
        <v>50</v>
      </c>
      <c r="R44" s="39" t="s">
        <v>50</v>
      </c>
      <c r="S44" s="40" t="s">
        <v>50</v>
      </c>
      <c r="T44" s="40" t="s">
        <v>50</v>
      </c>
      <c r="U44" s="42" t="s">
        <v>50</v>
      </c>
      <c r="V44" s="29" t="s">
        <v>50</v>
      </c>
      <c r="W44" s="39" t="s">
        <v>50</v>
      </c>
      <c r="X44" s="40" t="s">
        <v>50</v>
      </c>
      <c r="Y44" s="40" t="s">
        <v>50</v>
      </c>
      <c r="Z44" s="42" t="s">
        <v>50</v>
      </c>
      <c r="AA44" s="29" t="s">
        <v>50</v>
      </c>
      <c r="AB44" s="39" t="s">
        <v>50</v>
      </c>
      <c r="AC44" s="40" t="s">
        <v>50</v>
      </c>
      <c r="AD44" s="40" t="s">
        <v>50</v>
      </c>
      <c r="AE44" s="41" t="s">
        <v>50</v>
      </c>
      <c r="AF44" s="34"/>
      <c r="AG44" s="35"/>
      <c r="AH44" s="79" t="s">
        <v>51</v>
      </c>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row>
    <row r="45" spans="1:86" s="37" customFormat="1" ht="15" x14ac:dyDescent="0.25">
      <c r="A45" s="76" t="s">
        <v>24</v>
      </c>
      <c r="B45" s="29">
        <v>5003.3345673336335</v>
      </c>
      <c r="C45" s="39">
        <v>13</v>
      </c>
      <c r="D45" s="40">
        <v>5478.1101928469461</v>
      </c>
      <c r="E45" s="40">
        <v>4967.1226086499546</v>
      </c>
      <c r="F45" s="41">
        <v>5066.742542144455</v>
      </c>
      <c r="G45" s="29">
        <v>20403.461550712669</v>
      </c>
      <c r="H45" s="39">
        <v>12</v>
      </c>
      <c r="I45" s="40">
        <v>21964.451427962013</v>
      </c>
      <c r="J45" s="40">
        <v>20208.56068795282</v>
      </c>
      <c r="K45" s="42">
        <v>20508.320730615145</v>
      </c>
      <c r="L45" s="29">
        <v>20521.169245167184</v>
      </c>
      <c r="M45" s="39">
        <v>12</v>
      </c>
      <c r="N45" s="40">
        <v>22041.782133199435</v>
      </c>
      <c r="O45" s="40">
        <v>20289.004392677354</v>
      </c>
      <c r="P45" s="42">
        <v>20618.563049410041</v>
      </c>
      <c r="Q45" s="29">
        <v>20605.821463797205</v>
      </c>
      <c r="R45" s="39">
        <v>12</v>
      </c>
      <c r="S45" s="40">
        <v>22255.105819275654</v>
      </c>
      <c r="T45" s="40">
        <v>20275.983373932231</v>
      </c>
      <c r="U45" s="42">
        <v>20777.411917557492</v>
      </c>
      <c r="V45" s="29">
        <v>20712.879103804702</v>
      </c>
      <c r="W45" s="39">
        <v>10</v>
      </c>
      <c r="X45" s="40">
        <v>21545.781973284287</v>
      </c>
      <c r="Y45" s="40">
        <v>19795.476163996809</v>
      </c>
      <c r="Z45" s="42">
        <v>20794.492881926428</v>
      </c>
      <c r="AA45" s="29">
        <v>20836.825476710481</v>
      </c>
      <c r="AB45" s="39">
        <v>10</v>
      </c>
      <c r="AC45" s="40">
        <v>22001.364856059961</v>
      </c>
      <c r="AD45" s="40">
        <v>19688.808015871979</v>
      </c>
      <c r="AE45" s="41">
        <v>20939.16950519383</v>
      </c>
      <c r="AF45" s="34">
        <v>5.2681548317328186E-3</v>
      </c>
      <c r="AG45" s="35" t="e">
        <v>#REF!</v>
      </c>
      <c r="AH45" s="77" t="s">
        <v>24</v>
      </c>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row>
    <row r="46" spans="1:86" s="37" customFormat="1" ht="16.5" customHeight="1" x14ac:dyDescent="0.25">
      <c r="A46" s="76" t="s">
        <v>52</v>
      </c>
      <c r="B46" s="29">
        <v>8950.613814252978</v>
      </c>
      <c r="C46" s="39">
        <v>13</v>
      </c>
      <c r="D46" s="40">
        <v>9290.543763680851</v>
      </c>
      <c r="E46" s="40">
        <v>8727.3129638746941</v>
      </c>
      <c r="F46" s="41">
        <v>9002.5658557093884</v>
      </c>
      <c r="G46" s="29">
        <v>36879.014901132468</v>
      </c>
      <c r="H46" s="39">
        <v>12</v>
      </c>
      <c r="I46" s="40">
        <v>38362.378232003277</v>
      </c>
      <c r="J46" s="40">
        <v>33747.914739495645</v>
      </c>
      <c r="K46" s="42">
        <v>36617.836007411126</v>
      </c>
      <c r="L46" s="29">
        <v>39158.857020545431</v>
      </c>
      <c r="M46" s="39">
        <v>12</v>
      </c>
      <c r="N46" s="40">
        <v>41710.362818533613</v>
      </c>
      <c r="O46" s="40">
        <v>33808.214655331743</v>
      </c>
      <c r="P46" s="42">
        <v>38702.119654667877</v>
      </c>
      <c r="Q46" s="29">
        <v>41043.237132642651</v>
      </c>
      <c r="R46" s="39">
        <v>12</v>
      </c>
      <c r="S46" s="40">
        <v>44290.855552020206</v>
      </c>
      <c r="T46" s="40">
        <v>34054.037884485311</v>
      </c>
      <c r="U46" s="42">
        <v>40689.795220485503</v>
      </c>
      <c r="V46" s="29">
        <v>42764.092901130382</v>
      </c>
      <c r="W46" s="39">
        <v>10</v>
      </c>
      <c r="X46" s="40">
        <v>46624.675962607536</v>
      </c>
      <c r="Y46" s="40">
        <v>16905.681477120554</v>
      </c>
      <c r="Z46" s="42">
        <v>40509.506038318701</v>
      </c>
      <c r="AA46" s="29">
        <v>44411.146568476244</v>
      </c>
      <c r="AB46" s="39">
        <v>10</v>
      </c>
      <c r="AC46" s="40">
        <v>48663.345829558231</v>
      </c>
      <c r="AD46" s="40">
        <v>18078.712524073246</v>
      </c>
      <c r="AE46" s="41">
        <v>41726.195779068927</v>
      </c>
      <c r="AF46" s="34">
        <v>4.7558218552975928E-2</v>
      </c>
      <c r="AG46" s="35" t="e">
        <v>#REF!</v>
      </c>
      <c r="AH46" s="77" t="s">
        <v>52</v>
      </c>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row>
    <row r="47" spans="1:86" s="37" customFormat="1" ht="15" x14ac:dyDescent="0.25">
      <c r="A47" s="76" t="s">
        <v>36</v>
      </c>
      <c r="B47" s="29">
        <v>2728.6263733342626</v>
      </c>
      <c r="C47" s="39">
        <v>13</v>
      </c>
      <c r="D47" s="40">
        <v>2791.4826015206472</v>
      </c>
      <c r="E47" s="40">
        <v>2618.054754738153</v>
      </c>
      <c r="F47" s="41">
        <v>2721.8443034549859</v>
      </c>
      <c r="G47" s="29">
        <v>11125.997836265222</v>
      </c>
      <c r="H47" s="39">
        <v>12</v>
      </c>
      <c r="I47" s="40">
        <v>14402.488562713443</v>
      </c>
      <c r="J47" s="40">
        <v>11001.699803164776</v>
      </c>
      <c r="K47" s="42">
        <v>11405.60360032779</v>
      </c>
      <c r="L47" s="29">
        <v>11149.478884103966</v>
      </c>
      <c r="M47" s="39">
        <v>12</v>
      </c>
      <c r="N47" s="40">
        <v>14498.211244509715</v>
      </c>
      <c r="O47" s="40">
        <v>10459.760565795317</v>
      </c>
      <c r="P47" s="42">
        <v>11400.06610219705</v>
      </c>
      <c r="Q47" s="29">
        <v>11246.021496221925</v>
      </c>
      <c r="R47" s="39">
        <v>12</v>
      </c>
      <c r="S47" s="40">
        <v>15648.741321249567</v>
      </c>
      <c r="T47" s="40">
        <v>10704.265984824238</v>
      </c>
      <c r="U47" s="42">
        <v>11577.456771617602</v>
      </c>
      <c r="V47" s="29">
        <v>11369.667474402961</v>
      </c>
      <c r="W47" s="39">
        <v>10</v>
      </c>
      <c r="X47" s="40">
        <v>34293.386483579685</v>
      </c>
      <c r="Y47" s="40">
        <v>10982.208427417361</v>
      </c>
      <c r="Z47" s="42">
        <v>13641.550779724121</v>
      </c>
      <c r="AA47" s="29">
        <v>11526.754285727988</v>
      </c>
      <c r="AB47" s="39">
        <v>10</v>
      </c>
      <c r="AC47" s="40">
        <v>34637.096164381175</v>
      </c>
      <c r="AD47" s="40">
        <v>10990.387972966695</v>
      </c>
      <c r="AE47" s="41">
        <v>13803.997519349234</v>
      </c>
      <c r="AF47" s="34">
        <v>8.8858154888615815E-3</v>
      </c>
      <c r="AG47" s="35" t="e">
        <v>#REF!</v>
      </c>
      <c r="AH47" s="77" t="s">
        <v>36</v>
      </c>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row>
    <row r="48" spans="1:86" s="37" customFormat="1" ht="15" x14ac:dyDescent="0.25">
      <c r="A48" s="76" t="s">
        <v>19</v>
      </c>
      <c r="B48" s="29">
        <v>423.29277400794069</v>
      </c>
      <c r="C48" s="39">
        <v>12</v>
      </c>
      <c r="D48" s="40">
        <v>579.38</v>
      </c>
      <c r="E48" s="40">
        <v>406.19653613225671</v>
      </c>
      <c r="F48" s="41">
        <v>433.94436173795981</v>
      </c>
      <c r="G48" s="29">
        <v>1743.9981481099967</v>
      </c>
      <c r="H48" s="39">
        <v>11</v>
      </c>
      <c r="I48" s="40">
        <v>1802.5270457801071</v>
      </c>
      <c r="J48" s="40">
        <v>1690.7379149999999</v>
      </c>
      <c r="K48" s="42">
        <v>1738.3587564012582</v>
      </c>
      <c r="L48" s="29">
        <v>1757.9194015373287</v>
      </c>
      <c r="M48" s="39">
        <v>11</v>
      </c>
      <c r="N48" s="40">
        <v>1874.2038318673181</v>
      </c>
      <c r="O48" s="40">
        <v>1671.7007016499999</v>
      </c>
      <c r="P48" s="42">
        <v>1758.0051544423907</v>
      </c>
      <c r="Q48" s="29">
        <v>1759</v>
      </c>
      <c r="R48" s="39">
        <v>11</v>
      </c>
      <c r="S48" s="40">
        <v>2033.5173612565197</v>
      </c>
      <c r="T48" s="40">
        <v>1672.1191845086892</v>
      </c>
      <c r="U48" s="42">
        <v>1784.1174092423082</v>
      </c>
      <c r="V48" s="29">
        <v>1787.0089243291618</v>
      </c>
      <c r="W48" s="39">
        <v>10</v>
      </c>
      <c r="X48" s="40">
        <v>2219.5804143376154</v>
      </c>
      <c r="Y48" s="40">
        <v>1691.9970239872291</v>
      </c>
      <c r="Z48" s="42">
        <v>1827.85961824642</v>
      </c>
      <c r="AA48" s="29">
        <v>1789.0846469694829</v>
      </c>
      <c r="AB48" s="39">
        <v>10</v>
      </c>
      <c r="AC48" s="40">
        <v>2448.2122557501857</v>
      </c>
      <c r="AD48" s="40">
        <v>1691.9970239872291</v>
      </c>
      <c r="AE48" s="41">
        <v>1859.5384340911828</v>
      </c>
      <c r="AF48" s="34">
        <v>6.4013654772174799E-3</v>
      </c>
      <c r="AG48" s="35"/>
      <c r="AH48" s="77"/>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row>
    <row r="49" spans="1:86" s="37" customFormat="1" ht="15" x14ac:dyDescent="0.25">
      <c r="A49" s="76" t="s">
        <v>46</v>
      </c>
      <c r="B49" s="29">
        <v>1373.96</v>
      </c>
      <c r="C49" s="39">
        <v>13</v>
      </c>
      <c r="D49" s="40">
        <v>1650.24</v>
      </c>
      <c r="E49" s="40">
        <v>1277.175923885864</v>
      </c>
      <c r="F49" s="41">
        <v>1401.6223579483972</v>
      </c>
      <c r="G49" s="29">
        <v>5442.4056924882625</v>
      </c>
      <c r="H49" s="39">
        <v>12</v>
      </c>
      <c r="I49" s="40">
        <v>6637.6399999999994</v>
      </c>
      <c r="J49" s="40">
        <v>5268.9058294079532</v>
      </c>
      <c r="K49" s="42">
        <v>5559.0848822664511</v>
      </c>
      <c r="L49" s="29">
        <v>5423.6170369666843</v>
      </c>
      <c r="M49" s="39">
        <v>12</v>
      </c>
      <c r="N49" s="40">
        <v>6704.0164000000004</v>
      </c>
      <c r="O49" s="40">
        <v>5005.4605379375553</v>
      </c>
      <c r="P49" s="42">
        <v>5513.009212664695</v>
      </c>
      <c r="Q49" s="29">
        <v>5436.3006719999994</v>
      </c>
      <c r="R49" s="39">
        <v>12</v>
      </c>
      <c r="S49" s="40">
        <v>6771.0565640000004</v>
      </c>
      <c r="T49" s="40">
        <v>4755.1875110406781</v>
      </c>
      <c r="U49" s="42">
        <v>5490.9711085759473</v>
      </c>
      <c r="V49" s="29">
        <v>5395.0352837800001</v>
      </c>
      <c r="W49" s="39">
        <v>10</v>
      </c>
      <c r="X49" s="40">
        <v>5848.6985612799999</v>
      </c>
      <c r="Y49" s="40">
        <v>4517.4281354886443</v>
      </c>
      <c r="Z49" s="42">
        <v>5326.8276490443677</v>
      </c>
      <c r="AA49" s="29">
        <v>5368.0394309421999</v>
      </c>
      <c r="AB49" s="39">
        <v>10</v>
      </c>
      <c r="AC49" s="40">
        <v>5920.5855468928003</v>
      </c>
      <c r="AD49" s="40">
        <v>4472.2538541337581</v>
      </c>
      <c r="AE49" s="41">
        <v>5330.0570554550368</v>
      </c>
      <c r="AF49" s="34">
        <v>-3.4337015178093067E-3</v>
      </c>
      <c r="AG49" s="35" t="e">
        <v>#REF!</v>
      </c>
      <c r="AH49" s="77" t="s">
        <v>46</v>
      </c>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row>
    <row r="50" spans="1:86" s="37" customFormat="1" ht="15.75" thickBot="1" x14ac:dyDescent="0.3">
      <c r="A50" s="80" t="s">
        <v>47</v>
      </c>
      <c r="B50" s="81">
        <v>89.62</v>
      </c>
      <c r="C50" s="82">
        <v>10</v>
      </c>
      <c r="D50" s="83">
        <v>155.39999999999998</v>
      </c>
      <c r="E50" s="83">
        <v>78.620213049674248</v>
      </c>
      <c r="F50" s="84">
        <v>99.221844394237024</v>
      </c>
      <c r="G50" s="81">
        <v>412.57999999999993</v>
      </c>
      <c r="H50" s="82">
        <v>11</v>
      </c>
      <c r="I50" s="83">
        <v>511.9</v>
      </c>
      <c r="J50" s="83">
        <v>338.33540678011843</v>
      </c>
      <c r="K50" s="85">
        <v>418.04093499884169</v>
      </c>
      <c r="L50" s="81">
        <v>404.32840000000033</v>
      </c>
      <c r="M50" s="82">
        <v>11</v>
      </c>
      <c r="N50" s="83">
        <v>511.90000000000055</v>
      </c>
      <c r="O50" s="83">
        <v>324.43761440755219</v>
      </c>
      <c r="P50" s="85">
        <v>414.94794440019456</v>
      </c>
      <c r="Q50" s="81">
        <v>400.2989763828964</v>
      </c>
      <c r="R50" s="82">
        <v>11</v>
      </c>
      <c r="S50" s="83">
        <v>511.90000000000055</v>
      </c>
      <c r="T50" s="83">
        <v>318.69704836349268</v>
      </c>
      <c r="U50" s="85">
        <v>413.23571248042515</v>
      </c>
      <c r="V50" s="81">
        <v>409.37391240749912</v>
      </c>
      <c r="W50" s="82">
        <v>10</v>
      </c>
      <c r="X50" s="83">
        <v>511.90000000000055</v>
      </c>
      <c r="Y50" s="83">
        <v>325.87122987069102</v>
      </c>
      <c r="Z50" s="85">
        <v>417.09087640381205</v>
      </c>
      <c r="AA50" s="81">
        <v>416.97934161148964</v>
      </c>
      <c r="AB50" s="82">
        <v>10</v>
      </c>
      <c r="AC50" s="83">
        <v>511.90000000000055</v>
      </c>
      <c r="AD50" s="83">
        <v>337.92046334508655</v>
      </c>
      <c r="AE50" s="84">
        <v>420.21657692545966</v>
      </c>
      <c r="AF50" s="86">
        <v>2.6551571292805498E-3</v>
      </c>
      <c r="AG50" s="35" t="e">
        <v>#REF!</v>
      </c>
      <c r="AH50" s="77" t="s">
        <v>47</v>
      </c>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row>
    <row r="51" spans="1:86" s="37" customFormat="1" ht="15" x14ac:dyDescent="0.25">
      <c r="A51" s="78" t="s">
        <v>50</v>
      </c>
      <c r="B51" s="29" t="s">
        <v>50</v>
      </c>
      <c r="C51" s="39" t="s">
        <v>50</v>
      </c>
      <c r="D51" s="40" t="s">
        <v>50</v>
      </c>
      <c r="E51" s="40" t="s">
        <v>50</v>
      </c>
      <c r="F51" s="41" t="s">
        <v>50</v>
      </c>
      <c r="G51" s="29"/>
      <c r="H51" s="39"/>
      <c r="I51" s="40"/>
      <c r="J51" s="40"/>
      <c r="K51" s="42" t="s">
        <v>50</v>
      </c>
      <c r="L51" s="29"/>
      <c r="M51" s="39"/>
      <c r="N51" s="40"/>
      <c r="O51" s="40"/>
      <c r="P51" s="42" t="s">
        <v>50</v>
      </c>
      <c r="Q51" s="29"/>
      <c r="R51" s="39"/>
      <c r="S51" s="40"/>
      <c r="T51" s="40"/>
      <c r="U51" s="42" t="s">
        <v>50</v>
      </c>
      <c r="V51" s="29"/>
      <c r="W51" s="39"/>
      <c r="X51" s="40"/>
      <c r="Y51" s="40"/>
      <c r="Z51" s="42" t="s">
        <v>50</v>
      </c>
      <c r="AA51" s="29"/>
      <c r="AB51" s="39"/>
      <c r="AC51" s="40"/>
      <c r="AD51" s="40"/>
      <c r="AE51" s="41" t="s">
        <v>50</v>
      </c>
      <c r="AF51" s="34"/>
      <c r="AG51" s="35"/>
      <c r="AH51" s="79" t="s">
        <v>50</v>
      </c>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row>
    <row r="52" spans="1:86" s="37" customFormat="1" ht="15" x14ac:dyDescent="0.25">
      <c r="A52" s="78" t="s">
        <v>53</v>
      </c>
      <c r="B52" s="29" t="s">
        <v>50</v>
      </c>
      <c r="C52" s="39" t="s">
        <v>50</v>
      </c>
      <c r="D52" s="40" t="s">
        <v>50</v>
      </c>
      <c r="E52" s="40" t="s">
        <v>50</v>
      </c>
      <c r="F52" s="41" t="s">
        <v>50</v>
      </c>
      <c r="G52" s="29"/>
      <c r="H52" s="39"/>
      <c r="I52" s="40"/>
      <c r="J52" s="40"/>
      <c r="K52" s="42" t="s">
        <v>50</v>
      </c>
      <c r="L52" s="29"/>
      <c r="M52" s="39"/>
      <c r="N52" s="40"/>
      <c r="O52" s="40"/>
      <c r="P52" s="42" t="s">
        <v>50</v>
      </c>
      <c r="Q52" s="29"/>
      <c r="R52" s="39"/>
      <c r="S52" s="40"/>
      <c r="T52" s="40"/>
      <c r="U52" s="42" t="s">
        <v>50</v>
      </c>
      <c r="V52" s="29"/>
      <c r="W52" s="39"/>
      <c r="X52" s="40"/>
      <c r="Y52" s="40"/>
      <c r="Z52" s="42" t="s">
        <v>50</v>
      </c>
      <c r="AA52" s="29"/>
      <c r="AB52" s="39"/>
      <c r="AC52" s="40"/>
      <c r="AD52" s="40"/>
      <c r="AE52" s="41" t="s">
        <v>50</v>
      </c>
      <c r="AF52" s="34"/>
      <c r="AG52" s="35"/>
      <c r="AH52" s="79" t="s">
        <v>53</v>
      </c>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row>
    <row r="53" spans="1:86" s="37" customFormat="1" ht="15" x14ac:dyDescent="0.25">
      <c r="A53" s="61" t="s">
        <v>24</v>
      </c>
      <c r="B53" s="29">
        <v>2096.6585420279639</v>
      </c>
      <c r="C53" s="30">
        <v>19</v>
      </c>
      <c r="D53" s="31">
        <v>2217.3334330790813</v>
      </c>
      <c r="E53" s="31">
        <v>2073.2958875983513</v>
      </c>
      <c r="F53" s="32">
        <v>2105.454179196744</v>
      </c>
      <c r="G53" s="29">
        <v>8396.0857614228589</v>
      </c>
      <c r="H53" s="30">
        <v>18</v>
      </c>
      <c r="I53" s="31">
        <v>8724.1305610466916</v>
      </c>
      <c r="J53" s="31">
        <v>8252.1215248502849</v>
      </c>
      <c r="K53" s="33">
        <v>8404.9344818439222</v>
      </c>
      <c r="L53" s="29">
        <v>8592.5020948402034</v>
      </c>
      <c r="M53" s="30">
        <v>18</v>
      </c>
      <c r="N53" s="31">
        <v>8899.149607983687</v>
      </c>
      <c r="O53" s="31">
        <v>8316.8278836170775</v>
      </c>
      <c r="P53" s="33">
        <v>8609.2430998612963</v>
      </c>
      <c r="Q53" s="29">
        <v>8867.4195665281168</v>
      </c>
      <c r="R53" s="30">
        <v>18</v>
      </c>
      <c r="S53" s="31">
        <v>9528.6357272372679</v>
      </c>
      <c r="T53" s="31">
        <v>8391.1495539938551</v>
      </c>
      <c r="U53" s="33">
        <v>8848.2909621408653</v>
      </c>
      <c r="V53" s="29">
        <v>9122.4543465873357</v>
      </c>
      <c r="W53" s="30">
        <v>16</v>
      </c>
      <c r="X53" s="31">
        <v>9975.3102664224061</v>
      </c>
      <c r="Y53" s="31">
        <v>8525.0278681520722</v>
      </c>
      <c r="Z53" s="33">
        <v>9111.4402505455782</v>
      </c>
      <c r="AA53" s="29">
        <v>9274</v>
      </c>
      <c r="AB53" s="30">
        <v>15</v>
      </c>
      <c r="AC53" s="31">
        <v>10033.184413951902</v>
      </c>
      <c r="AD53" s="31">
        <v>8714.1674624178358</v>
      </c>
      <c r="AE53" s="32">
        <v>9266.1443456175839</v>
      </c>
      <c r="AF53" s="34">
        <v>2.5173936537064678E-2</v>
      </c>
      <c r="AG53" s="35" t="e">
        <v>#REF!</v>
      </c>
      <c r="AH53" s="36" t="s">
        <v>24</v>
      </c>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row>
    <row r="54" spans="1:86" s="37" customFormat="1" ht="15" x14ac:dyDescent="0.25">
      <c r="A54" s="61" t="s">
        <v>52</v>
      </c>
      <c r="B54" s="29">
        <v>2491</v>
      </c>
      <c r="C54" s="30">
        <v>19</v>
      </c>
      <c r="D54" s="31">
        <v>2645.0394231163464</v>
      </c>
      <c r="E54" s="31">
        <v>2335.6868811826494</v>
      </c>
      <c r="F54" s="32">
        <v>2485.3150613757812</v>
      </c>
      <c r="G54" s="29">
        <v>9657.5</v>
      </c>
      <c r="H54" s="30">
        <v>18</v>
      </c>
      <c r="I54" s="31">
        <v>9999.8520252565322</v>
      </c>
      <c r="J54" s="31">
        <v>8865.847716978853</v>
      </c>
      <c r="K54" s="33">
        <v>9582.7270102491384</v>
      </c>
      <c r="L54" s="29">
        <v>10442.386711763327</v>
      </c>
      <c r="M54" s="30">
        <v>18</v>
      </c>
      <c r="N54" s="31">
        <v>10832.057978602326</v>
      </c>
      <c r="O54" s="31">
        <v>9369.0882153666535</v>
      </c>
      <c r="P54" s="33">
        <v>10302.352779706598</v>
      </c>
      <c r="Q54" s="29">
        <v>11335.06790026019</v>
      </c>
      <c r="R54" s="30">
        <v>18</v>
      </c>
      <c r="S54" s="31">
        <v>11950.081372525443</v>
      </c>
      <c r="T54" s="31">
        <v>10111.925365119812</v>
      </c>
      <c r="U54" s="33">
        <v>11122.383799563275</v>
      </c>
      <c r="V54" s="29">
        <v>12117.393595435668</v>
      </c>
      <c r="W54" s="30">
        <v>16</v>
      </c>
      <c r="X54" s="31">
        <v>13764.183620358886</v>
      </c>
      <c r="Y54" s="31">
        <v>10862</v>
      </c>
      <c r="Z54" s="33">
        <v>12043.746415947873</v>
      </c>
      <c r="AA54" s="29">
        <v>12721.358387354239</v>
      </c>
      <c r="AB54" s="30">
        <v>15</v>
      </c>
      <c r="AC54" s="31">
        <v>13967</v>
      </c>
      <c r="AD54" s="31">
        <v>10714.029462921972</v>
      </c>
      <c r="AE54" s="32">
        <v>12628.318849378844</v>
      </c>
      <c r="AF54" s="34">
        <v>7.1315017311466056E-2</v>
      </c>
      <c r="AG54" s="35" t="e">
        <v>#REF!</v>
      </c>
      <c r="AH54" s="36" t="s">
        <v>52</v>
      </c>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row>
    <row r="55" spans="1:86" s="37" customFormat="1" ht="15" x14ac:dyDescent="0.25">
      <c r="A55" s="55" t="s">
        <v>54</v>
      </c>
      <c r="B55" s="29">
        <v>2716.5430428633563</v>
      </c>
      <c r="C55" s="39">
        <v>18</v>
      </c>
      <c r="D55" s="40">
        <v>2804.887830142141</v>
      </c>
      <c r="E55" s="40">
        <v>2463</v>
      </c>
      <c r="F55" s="41">
        <v>2699.7478373426998</v>
      </c>
      <c r="G55" s="29">
        <v>10656.041833964497</v>
      </c>
      <c r="H55" s="39">
        <v>17</v>
      </c>
      <c r="I55" s="40">
        <v>11027.914545848002</v>
      </c>
      <c r="J55" s="40">
        <v>9860.608963265684</v>
      </c>
      <c r="K55" s="42">
        <v>10589.120617923929</v>
      </c>
      <c r="L55" s="29">
        <v>11650.406171195749</v>
      </c>
      <c r="M55" s="39">
        <v>17</v>
      </c>
      <c r="N55" s="40">
        <v>11928</v>
      </c>
      <c r="O55" s="40">
        <v>10685.913800430222</v>
      </c>
      <c r="P55" s="42">
        <v>11476.783144545005</v>
      </c>
      <c r="Q55" s="29">
        <v>12570.184923747031</v>
      </c>
      <c r="R55" s="39">
        <v>17</v>
      </c>
      <c r="S55" s="40">
        <v>13105</v>
      </c>
      <c r="T55" s="40">
        <v>11497</v>
      </c>
      <c r="U55" s="42">
        <v>12371.288379968555</v>
      </c>
      <c r="V55" s="29">
        <v>13481.302498586025</v>
      </c>
      <c r="W55" s="39">
        <v>15</v>
      </c>
      <c r="X55" s="40">
        <v>15427.057535655364</v>
      </c>
      <c r="Y55" s="40">
        <v>11807</v>
      </c>
      <c r="Z55" s="42">
        <v>13332.979177876348</v>
      </c>
      <c r="AA55" s="29">
        <v>14164.943143280378</v>
      </c>
      <c r="AB55" s="39">
        <v>14</v>
      </c>
      <c r="AC55" s="40">
        <v>15354.435675659015</v>
      </c>
      <c r="AD55" s="40">
        <v>11592.579878881574</v>
      </c>
      <c r="AE55" s="41">
        <v>13979.863327748075</v>
      </c>
      <c r="AF55" s="34">
        <v>7.3753839326430537E-2</v>
      </c>
      <c r="AG55" s="35" t="e">
        <v>#REF!</v>
      </c>
      <c r="AH55" s="43" t="s">
        <v>54</v>
      </c>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row>
    <row r="56" spans="1:86" s="37" customFormat="1" ht="15" x14ac:dyDescent="0.25">
      <c r="A56" s="55" t="s">
        <v>55</v>
      </c>
      <c r="B56" s="29">
        <v>2456.5679800849489</v>
      </c>
      <c r="C56" s="39">
        <v>10</v>
      </c>
      <c r="D56" s="40">
        <v>2516.9555350617261</v>
      </c>
      <c r="E56" s="40">
        <v>2397.2509618740005</v>
      </c>
      <c r="F56" s="41">
        <v>2460.5407049826281</v>
      </c>
      <c r="G56" s="29">
        <v>9825.5180587500017</v>
      </c>
      <c r="H56" s="39">
        <v>10</v>
      </c>
      <c r="I56" s="40">
        <v>9919</v>
      </c>
      <c r="J56" s="40">
        <v>9333.8615437208045</v>
      </c>
      <c r="K56" s="42">
        <v>9692.6233305295555</v>
      </c>
      <c r="L56" s="29">
        <v>10897.11904447111</v>
      </c>
      <c r="M56" s="39">
        <v>10</v>
      </c>
      <c r="N56" s="40">
        <v>11438</v>
      </c>
      <c r="O56" s="40">
        <v>10305.163609259727</v>
      </c>
      <c r="P56" s="42">
        <v>10884.501018711937</v>
      </c>
      <c r="Q56" s="29">
        <v>12025.652107138087</v>
      </c>
      <c r="R56" s="39">
        <v>10</v>
      </c>
      <c r="S56" s="40">
        <v>12585</v>
      </c>
      <c r="T56" s="40">
        <v>11149.842735693099</v>
      </c>
      <c r="U56" s="42">
        <v>11924.925356965836</v>
      </c>
      <c r="V56" s="29">
        <v>12761.202097044938</v>
      </c>
      <c r="W56" s="39">
        <v>10</v>
      </c>
      <c r="X56" s="40">
        <v>14753.785593243712</v>
      </c>
      <c r="Y56" s="40">
        <v>11379.152040623585</v>
      </c>
      <c r="Z56" s="42">
        <v>12887.303867904788</v>
      </c>
      <c r="AA56" s="29">
        <v>13509.929370058289</v>
      </c>
      <c r="AB56" s="39">
        <v>10</v>
      </c>
      <c r="AC56" s="40">
        <v>14783</v>
      </c>
      <c r="AD56" s="40">
        <v>11843.782007457336</v>
      </c>
      <c r="AE56" s="41">
        <v>13514.49276596757</v>
      </c>
      <c r="AF56" s="34">
        <v>8.2865220080160729E-2</v>
      </c>
      <c r="AG56" s="35"/>
      <c r="AH56" s="43" t="s">
        <v>55</v>
      </c>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row>
    <row r="57" spans="1:86" s="37" customFormat="1" ht="15" x14ac:dyDescent="0.25">
      <c r="A57" s="61" t="s">
        <v>36</v>
      </c>
      <c r="B57" s="29">
        <v>921.07247987906794</v>
      </c>
      <c r="C57" s="30">
        <v>18</v>
      </c>
      <c r="D57" s="31">
        <v>964.79253158804624</v>
      </c>
      <c r="E57" s="31">
        <v>883.70773250953573</v>
      </c>
      <c r="F57" s="32">
        <v>923.13974341994128</v>
      </c>
      <c r="G57" s="29">
        <v>3736.6883669816089</v>
      </c>
      <c r="H57" s="30">
        <v>17</v>
      </c>
      <c r="I57" s="31">
        <v>3867.664459702828</v>
      </c>
      <c r="J57" s="31">
        <v>3629.0721800657716</v>
      </c>
      <c r="K57" s="33">
        <v>3733.4565314762112</v>
      </c>
      <c r="L57" s="29">
        <v>3781.2656314963551</v>
      </c>
      <c r="M57" s="30">
        <v>17</v>
      </c>
      <c r="N57" s="31">
        <v>3975.3254138672746</v>
      </c>
      <c r="O57" s="31">
        <v>3605.9787208775329</v>
      </c>
      <c r="P57" s="33">
        <v>3764.7140519092259</v>
      </c>
      <c r="Q57" s="29">
        <v>3810.6293346816215</v>
      </c>
      <c r="R57" s="30">
        <v>17</v>
      </c>
      <c r="S57" s="31">
        <v>4058.4865117078102</v>
      </c>
      <c r="T57" s="31">
        <v>3592</v>
      </c>
      <c r="U57" s="33">
        <v>3805.8816938463115</v>
      </c>
      <c r="V57" s="29">
        <v>3857.4675387771003</v>
      </c>
      <c r="W57" s="30">
        <v>15</v>
      </c>
      <c r="X57" s="31">
        <v>4136.969600526475</v>
      </c>
      <c r="Y57" s="31">
        <v>3587</v>
      </c>
      <c r="Z57" s="33">
        <v>3868.517943659815</v>
      </c>
      <c r="AA57" s="29">
        <v>3919.3518826605236</v>
      </c>
      <c r="AB57" s="30">
        <v>14</v>
      </c>
      <c r="AC57" s="31">
        <v>4286.3779278992561</v>
      </c>
      <c r="AD57" s="31">
        <v>3762.6158555394477</v>
      </c>
      <c r="AE57" s="32">
        <v>3952.3122404071632</v>
      </c>
      <c r="AF57" s="34">
        <v>1.200310300358387E-2</v>
      </c>
      <c r="AG57" s="35" t="e">
        <v>#REF!</v>
      </c>
      <c r="AH57" s="36" t="s">
        <v>36</v>
      </c>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row>
    <row r="58" spans="1:86" s="37" customFormat="1" ht="15" x14ac:dyDescent="0.25">
      <c r="A58" s="55" t="s">
        <v>37</v>
      </c>
      <c r="B58" s="29">
        <v>98.419865654418459</v>
      </c>
      <c r="C58" s="39">
        <v>17</v>
      </c>
      <c r="D58" s="40">
        <v>122.82603663826643</v>
      </c>
      <c r="E58" s="40">
        <v>82</v>
      </c>
      <c r="F58" s="41">
        <v>98.483439120448153</v>
      </c>
      <c r="G58" s="29">
        <v>443.51628312704941</v>
      </c>
      <c r="H58" s="39">
        <v>16</v>
      </c>
      <c r="I58" s="40">
        <v>493.76301897941755</v>
      </c>
      <c r="J58" s="40">
        <v>400</v>
      </c>
      <c r="K58" s="42">
        <v>444.26783747108777</v>
      </c>
      <c r="L58" s="29">
        <v>436.89215764439092</v>
      </c>
      <c r="M58" s="39">
        <v>16</v>
      </c>
      <c r="N58" s="40">
        <v>506.22279052971601</v>
      </c>
      <c r="O58" s="40">
        <v>357.63289430273051</v>
      </c>
      <c r="P58" s="42">
        <v>436.67111565610281</v>
      </c>
      <c r="Q58" s="29">
        <v>443.38359089632308</v>
      </c>
      <c r="R58" s="39">
        <v>16</v>
      </c>
      <c r="S58" s="40">
        <v>512.43817962436333</v>
      </c>
      <c r="T58" s="40">
        <v>354</v>
      </c>
      <c r="U58" s="42">
        <v>440.77393814132921</v>
      </c>
      <c r="V58" s="29">
        <v>450.76988965961499</v>
      </c>
      <c r="W58" s="39">
        <v>16</v>
      </c>
      <c r="X58" s="40">
        <v>518.8119222296416</v>
      </c>
      <c r="Y58" s="40">
        <v>347</v>
      </c>
      <c r="Z58" s="42">
        <v>445.1468815436811</v>
      </c>
      <c r="AA58" s="29">
        <v>455.28678992435107</v>
      </c>
      <c r="AB58" s="39">
        <v>15</v>
      </c>
      <c r="AC58" s="40">
        <v>524.84045216084837</v>
      </c>
      <c r="AD58" s="40">
        <v>341</v>
      </c>
      <c r="AE58" s="41">
        <v>456.93105921536215</v>
      </c>
      <c r="AF58" s="34">
        <v>6.5697396292072607E-3</v>
      </c>
      <c r="AG58" s="35" t="e">
        <v>#REF!</v>
      </c>
      <c r="AH58" s="43" t="s">
        <v>37</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row>
    <row r="59" spans="1:86" s="37" customFormat="1" ht="15" x14ac:dyDescent="0.25">
      <c r="A59" s="62" t="s">
        <v>38</v>
      </c>
      <c r="B59" s="29">
        <v>101.25006369616017</v>
      </c>
      <c r="C59" s="39">
        <v>17</v>
      </c>
      <c r="D59" s="40">
        <v>104</v>
      </c>
      <c r="E59" s="40">
        <v>93.806671197274724</v>
      </c>
      <c r="F59" s="41">
        <v>100.97296973262875</v>
      </c>
      <c r="G59" s="29">
        <v>406.82519458970307</v>
      </c>
      <c r="H59" s="39">
        <v>16</v>
      </c>
      <c r="I59" s="40">
        <v>422.06094585727271</v>
      </c>
      <c r="J59" s="40">
        <v>385.2114287577196</v>
      </c>
      <c r="K59" s="42">
        <v>406.15567472887568</v>
      </c>
      <c r="L59" s="29">
        <v>412.96264276917748</v>
      </c>
      <c r="M59" s="39">
        <v>16</v>
      </c>
      <c r="N59" s="40">
        <v>437.52215740340318</v>
      </c>
      <c r="O59" s="40">
        <v>384.85125130988274</v>
      </c>
      <c r="P59" s="42">
        <v>413.78083220453613</v>
      </c>
      <c r="Q59" s="29">
        <v>418.04505057884268</v>
      </c>
      <c r="R59" s="39">
        <v>16</v>
      </c>
      <c r="S59" s="40">
        <v>468.76459972371919</v>
      </c>
      <c r="T59" s="40">
        <v>381.85327531035978</v>
      </c>
      <c r="U59" s="42">
        <v>420.2853153891719</v>
      </c>
      <c r="V59" s="29">
        <v>423.0846957223132</v>
      </c>
      <c r="W59" s="39">
        <v>16</v>
      </c>
      <c r="X59" s="40">
        <v>507.60979206836362</v>
      </c>
      <c r="Y59" s="40">
        <v>382.71231718907148</v>
      </c>
      <c r="Z59" s="42">
        <v>426.80610244307462</v>
      </c>
      <c r="AA59" s="29">
        <v>431.91055951325353</v>
      </c>
      <c r="AB59" s="39">
        <v>15</v>
      </c>
      <c r="AC59" s="40">
        <v>555.33648270052083</v>
      </c>
      <c r="AD59" s="40">
        <v>383.57994948657017</v>
      </c>
      <c r="AE59" s="41">
        <v>435.76790026440455</v>
      </c>
      <c r="AF59" s="34">
        <v>1.5071175008525062E-2</v>
      </c>
      <c r="AG59" s="35" t="e">
        <v>#REF!</v>
      </c>
      <c r="AH59" s="63" t="s">
        <v>38</v>
      </c>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row>
    <row r="60" spans="1:86" s="37" customFormat="1" ht="15" x14ac:dyDescent="0.25">
      <c r="A60" s="55" t="s">
        <v>39</v>
      </c>
      <c r="B60" s="29">
        <v>75.600000000000009</v>
      </c>
      <c r="C60" s="39">
        <v>17</v>
      </c>
      <c r="D60" s="40">
        <v>89</v>
      </c>
      <c r="E60" s="40">
        <v>59.696000000000005</v>
      </c>
      <c r="F60" s="41">
        <v>74.495506475116969</v>
      </c>
      <c r="G60" s="29">
        <v>294.70893462779969</v>
      </c>
      <c r="H60" s="39">
        <v>16</v>
      </c>
      <c r="I60" s="40">
        <v>354.71015709546208</v>
      </c>
      <c r="J60" s="40">
        <v>247.72379999999998</v>
      </c>
      <c r="K60" s="42">
        <v>295.80616886795792</v>
      </c>
      <c r="L60" s="29">
        <v>293.10412060187628</v>
      </c>
      <c r="M60" s="39">
        <v>16</v>
      </c>
      <c r="N60" s="40">
        <v>359.16767240577218</v>
      </c>
      <c r="O60" s="40">
        <v>253.11306800000003</v>
      </c>
      <c r="P60" s="42">
        <v>299.45076448686393</v>
      </c>
      <c r="Q60" s="29">
        <v>300.66499352444004</v>
      </c>
      <c r="R60" s="39">
        <v>16</v>
      </c>
      <c r="S60" s="40">
        <v>372.34417824000002</v>
      </c>
      <c r="T60" s="40">
        <v>254.25359936000001</v>
      </c>
      <c r="U60" s="42">
        <v>306.83302120168878</v>
      </c>
      <c r="V60" s="29">
        <v>311.00938495493745</v>
      </c>
      <c r="W60" s="39">
        <v>16</v>
      </c>
      <c r="X60" s="40">
        <v>379.79106180479999</v>
      </c>
      <c r="Y60" s="40">
        <v>255.12610585039999</v>
      </c>
      <c r="Z60" s="42">
        <v>315.64594282381086</v>
      </c>
      <c r="AA60" s="29">
        <v>325.8276081496216</v>
      </c>
      <c r="AB60" s="39">
        <v>15</v>
      </c>
      <c r="AC60" s="40">
        <v>388.91592819777998</v>
      </c>
      <c r="AD60" s="40">
        <v>256.01169993815603</v>
      </c>
      <c r="AE60" s="41">
        <v>323.8733613284042</v>
      </c>
      <c r="AF60" s="34">
        <v>2.5412587805976772E-2</v>
      </c>
      <c r="AG60" s="35" t="e">
        <v>#REF!</v>
      </c>
      <c r="AH60" s="43" t="s">
        <v>39</v>
      </c>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row>
    <row r="61" spans="1:86" s="37" customFormat="1" ht="15" x14ac:dyDescent="0.25">
      <c r="A61" s="55" t="s">
        <v>40</v>
      </c>
      <c r="B61" s="29">
        <v>270.49602470856877</v>
      </c>
      <c r="C61" s="39">
        <v>16</v>
      </c>
      <c r="D61" s="40">
        <v>280.17775425847498</v>
      </c>
      <c r="E61" s="40">
        <v>246.024</v>
      </c>
      <c r="F61" s="41">
        <v>268.82080122942699</v>
      </c>
      <c r="G61" s="29">
        <v>1118.7093518418883</v>
      </c>
      <c r="H61" s="39">
        <v>15</v>
      </c>
      <c r="I61" s="40">
        <v>1138.2374732430001</v>
      </c>
      <c r="J61" s="40">
        <v>1043.6897935955144</v>
      </c>
      <c r="K61" s="42">
        <v>1115.5722103429675</v>
      </c>
      <c r="L61" s="29">
        <v>1131.9599868650439</v>
      </c>
      <c r="M61" s="39">
        <v>15</v>
      </c>
      <c r="N61" s="40">
        <v>1196.3965841540637</v>
      </c>
      <c r="O61" s="40">
        <v>1031.4562017311464</v>
      </c>
      <c r="P61" s="42">
        <v>1126.7071167497393</v>
      </c>
      <c r="Q61" s="29">
        <v>1119</v>
      </c>
      <c r="R61" s="39">
        <v>15</v>
      </c>
      <c r="S61" s="40">
        <v>1218.4559051964541</v>
      </c>
      <c r="T61" s="40">
        <v>1029.5619859646583</v>
      </c>
      <c r="U61" s="42">
        <v>1133.3876199657789</v>
      </c>
      <c r="V61" s="29">
        <v>1162.9018772016407</v>
      </c>
      <c r="W61" s="39">
        <v>15</v>
      </c>
      <c r="X61" s="40">
        <v>1242.101146335408</v>
      </c>
      <c r="Y61" s="40">
        <v>1038.7983776945512</v>
      </c>
      <c r="Z61" s="42">
        <v>1150.806797145463</v>
      </c>
      <c r="AA61" s="29">
        <v>1175.7993310564484</v>
      </c>
      <c r="AB61" s="39">
        <v>14</v>
      </c>
      <c r="AC61" s="40">
        <v>1264.5466506969747</v>
      </c>
      <c r="AD61" s="40">
        <v>1054.751175127803</v>
      </c>
      <c r="AE61" s="41">
        <v>1164.6229812747895</v>
      </c>
      <c r="AF61" s="34">
        <v>1.2520873324772142E-2</v>
      </c>
      <c r="AG61" s="35" t="e">
        <v>#REF!</v>
      </c>
      <c r="AH61" s="63" t="s">
        <v>40</v>
      </c>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row>
    <row r="62" spans="1:86" s="37" customFormat="1" ht="15" x14ac:dyDescent="0.25">
      <c r="A62" s="55" t="s">
        <v>41</v>
      </c>
      <c r="B62" s="29">
        <v>131.53694439024392</v>
      </c>
      <c r="C62" s="39">
        <v>17</v>
      </c>
      <c r="D62" s="40">
        <v>147.5463060718084</v>
      </c>
      <c r="E62" s="40">
        <v>113.07488500172974</v>
      </c>
      <c r="F62" s="41">
        <v>132.78760641206938</v>
      </c>
      <c r="G62" s="29">
        <v>510.76975186509787</v>
      </c>
      <c r="H62" s="39">
        <v>16</v>
      </c>
      <c r="I62" s="40">
        <v>570.16356160795431</v>
      </c>
      <c r="J62" s="40">
        <v>479.24012875443219</v>
      </c>
      <c r="K62" s="42">
        <v>514.69241742521331</v>
      </c>
      <c r="L62" s="29">
        <v>518.88486602683088</v>
      </c>
      <c r="M62" s="39">
        <v>16</v>
      </c>
      <c r="N62" s="40">
        <v>569.07671253639251</v>
      </c>
      <c r="O62" s="40">
        <v>483</v>
      </c>
      <c r="P62" s="42">
        <v>525.26602911686109</v>
      </c>
      <c r="Q62" s="29">
        <v>530.35999483442288</v>
      </c>
      <c r="R62" s="39">
        <v>16</v>
      </c>
      <c r="S62" s="40">
        <v>619.13747662601395</v>
      </c>
      <c r="T62" s="40">
        <v>472</v>
      </c>
      <c r="U62" s="42">
        <v>533.28303285635934</v>
      </c>
      <c r="V62" s="29">
        <v>532.58947384028284</v>
      </c>
      <c r="W62" s="39">
        <v>16</v>
      </c>
      <c r="X62" s="40">
        <v>681.69205316278317</v>
      </c>
      <c r="Y62" s="40">
        <v>472</v>
      </c>
      <c r="Z62" s="42">
        <v>545.12887771942258</v>
      </c>
      <c r="AA62" s="29">
        <v>561.8354500846807</v>
      </c>
      <c r="AB62" s="39">
        <v>15</v>
      </c>
      <c r="AC62" s="40">
        <v>759.60966836457931</v>
      </c>
      <c r="AD62" s="40">
        <v>486.21511666033825</v>
      </c>
      <c r="AE62" s="41">
        <v>562.6322774883447</v>
      </c>
      <c r="AF62" s="34">
        <v>2.4108550234928083E-2</v>
      </c>
      <c r="AG62" s="35" t="e">
        <v>#REF!</v>
      </c>
      <c r="AH62" s="63" t="s">
        <v>41</v>
      </c>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row>
    <row r="63" spans="1:86" s="37" customFormat="1" ht="18" customHeight="1" x14ac:dyDescent="0.25">
      <c r="A63" s="55" t="s">
        <v>42</v>
      </c>
      <c r="B63" s="29">
        <v>77.15021354154733</v>
      </c>
      <c r="C63" s="39">
        <v>17</v>
      </c>
      <c r="D63" s="40">
        <v>79</v>
      </c>
      <c r="E63" s="40">
        <v>72.408000000000015</v>
      </c>
      <c r="F63" s="41">
        <v>76.707398072340524</v>
      </c>
      <c r="G63" s="29">
        <v>298.4354393222211</v>
      </c>
      <c r="H63" s="39">
        <v>16</v>
      </c>
      <c r="I63" s="40">
        <v>316.16479999999996</v>
      </c>
      <c r="J63" s="40">
        <v>294.46243167640796</v>
      </c>
      <c r="K63" s="42">
        <v>300.79828119363577</v>
      </c>
      <c r="L63" s="29">
        <v>299.8409745000049</v>
      </c>
      <c r="M63" s="39">
        <v>16</v>
      </c>
      <c r="N63" s="40">
        <v>318.419291233428</v>
      </c>
      <c r="O63" s="40">
        <v>293.08533845182029</v>
      </c>
      <c r="P63" s="42">
        <v>301.71671992081343</v>
      </c>
      <c r="Q63" s="29">
        <v>302.2302351373674</v>
      </c>
      <c r="R63" s="39">
        <v>16</v>
      </c>
      <c r="S63" s="40">
        <v>323.00066891259314</v>
      </c>
      <c r="T63" s="40">
        <v>293.35759895088387</v>
      </c>
      <c r="U63" s="42">
        <v>304.37066096088921</v>
      </c>
      <c r="V63" s="29">
        <v>302.7004836017818</v>
      </c>
      <c r="W63" s="39">
        <v>16</v>
      </c>
      <c r="X63" s="40">
        <v>336.71659145500621</v>
      </c>
      <c r="Y63" s="40">
        <v>292</v>
      </c>
      <c r="Z63" s="42">
        <v>306.61070514917049</v>
      </c>
      <c r="AA63" s="29">
        <v>306.31700875425821</v>
      </c>
      <c r="AB63" s="39">
        <v>15</v>
      </c>
      <c r="AC63" s="40">
        <v>354.91422244580127</v>
      </c>
      <c r="AD63" s="40">
        <v>294.99802351562539</v>
      </c>
      <c r="AE63" s="41">
        <v>311.15106063799033</v>
      </c>
      <c r="AF63" s="34">
        <v>6.5380091437472476E-3</v>
      </c>
      <c r="AG63" s="35" t="e">
        <v>#REF!</v>
      </c>
      <c r="AH63" s="63" t="s">
        <v>42</v>
      </c>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row>
    <row r="64" spans="1:86" s="37" customFormat="1" ht="15" x14ac:dyDescent="0.25">
      <c r="A64" s="55" t="s">
        <v>43</v>
      </c>
      <c r="B64" s="29">
        <v>94.908386407334604</v>
      </c>
      <c r="C64" s="39">
        <v>17</v>
      </c>
      <c r="D64" s="40">
        <v>96.466212317601588</v>
      </c>
      <c r="E64" s="40">
        <v>92</v>
      </c>
      <c r="F64" s="41">
        <v>94.690920876877684</v>
      </c>
      <c r="G64" s="29">
        <v>375.21079399627922</v>
      </c>
      <c r="H64" s="39">
        <v>16</v>
      </c>
      <c r="I64" s="40">
        <v>381.97162039808188</v>
      </c>
      <c r="J64" s="40">
        <v>361.23206818181819</v>
      </c>
      <c r="K64" s="42">
        <v>375.11376586217585</v>
      </c>
      <c r="L64" s="29">
        <v>375.37478374261889</v>
      </c>
      <c r="M64" s="39">
        <v>16</v>
      </c>
      <c r="N64" s="40">
        <v>390.40078400132177</v>
      </c>
      <c r="O64" s="40">
        <v>361.97037390218651</v>
      </c>
      <c r="P64" s="42">
        <v>376.35506648145258</v>
      </c>
      <c r="Q64" s="29">
        <v>375.3099093522851</v>
      </c>
      <c r="R64" s="39">
        <v>16</v>
      </c>
      <c r="S64" s="40">
        <v>397.78857548542351</v>
      </c>
      <c r="T64" s="40">
        <v>354.02788577184037</v>
      </c>
      <c r="U64" s="42">
        <v>375.9402708194296</v>
      </c>
      <c r="V64" s="29">
        <v>380.45672066331724</v>
      </c>
      <c r="W64" s="39">
        <v>16</v>
      </c>
      <c r="X64" s="40">
        <v>410.56613382622925</v>
      </c>
      <c r="Y64" s="40">
        <v>347.61153995137477</v>
      </c>
      <c r="Z64" s="42">
        <v>380.05680338228456</v>
      </c>
      <c r="AA64" s="29">
        <v>384.11513896962384</v>
      </c>
      <c r="AB64" s="39">
        <v>15</v>
      </c>
      <c r="AC64" s="40">
        <v>454.13193585559452</v>
      </c>
      <c r="AD64" s="40">
        <v>341.55576286910969</v>
      </c>
      <c r="AE64" s="41">
        <v>386.05608652953254</v>
      </c>
      <c r="AF64" s="34">
        <v>5.88081533460727E-3</v>
      </c>
      <c r="AG64" s="35" t="e">
        <v>#REF!</v>
      </c>
      <c r="AH64" s="63" t="s">
        <v>43</v>
      </c>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row>
    <row r="65" spans="1:86" s="37" customFormat="1" ht="15" x14ac:dyDescent="0.25">
      <c r="A65" s="55" t="s">
        <v>44</v>
      </c>
      <c r="B65" s="29">
        <v>38.153147216498283</v>
      </c>
      <c r="C65" s="39">
        <v>16</v>
      </c>
      <c r="D65" s="40">
        <v>45.801423516210711</v>
      </c>
      <c r="E65" s="40">
        <v>34</v>
      </c>
      <c r="F65" s="41">
        <v>39.240927115890727</v>
      </c>
      <c r="G65" s="29">
        <v>171.25168872715076</v>
      </c>
      <c r="H65" s="39">
        <v>15</v>
      </c>
      <c r="I65" s="40">
        <v>190</v>
      </c>
      <c r="J65" s="40">
        <v>139</v>
      </c>
      <c r="K65" s="42">
        <v>168.81859920320272</v>
      </c>
      <c r="L65" s="29">
        <v>171.97220436558106</v>
      </c>
      <c r="M65" s="39">
        <v>15</v>
      </c>
      <c r="N65" s="40">
        <v>209</v>
      </c>
      <c r="O65" s="40">
        <v>138</v>
      </c>
      <c r="P65" s="42">
        <v>171.74002576394196</v>
      </c>
      <c r="Q65" s="29">
        <v>179.36771312265012</v>
      </c>
      <c r="R65" s="39">
        <v>15</v>
      </c>
      <c r="S65" s="40">
        <v>235</v>
      </c>
      <c r="T65" s="40">
        <v>134.67996748280157</v>
      </c>
      <c r="U65" s="42">
        <v>179.3574780321625</v>
      </c>
      <c r="V65" s="29">
        <v>187.62195162801663</v>
      </c>
      <c r="W65" s="39">
        <v>15</v>
      </c>
      <c r="X65" s="40">
        <v>271</v>
      </c>
      <c r="Y65" s="40">
        <v>120.41261131279623</v>
      </c>
      <c r="Z65" s="42">
        <v>188.99445311896682</v>
      </c>
      <c r="AA65" s="29">
        <v>194.09934275458136</v>
      </c>
      <c r="AB65" s="39">
        <v>14</v>
      </c>
      <c r="AC65" s="40">
        <v>308</v>
      </c>
      <c r="AD65" s="40">
        <v>109.36004307551039</v>
      </c>
      <c r="AE65" s="41">
        <v>200.16634116133739</v>
      </c>
      <c r="AF65" s="34">
        <v>3.1804221737990801E-2</v>
      </c>
      <c r="AG65" s="35" t="e">
        <v>#REF!</v>
      </c>
      <c r="AH65" s="63" t="s">
        <v>44</v>
      </c>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row>
    <row r="66" spans="1:86" s="37" customFormat="1" ht="15" x14ac:dyDescent="0.25">
      <c r="A66" s="61" t="s">
        <v>19</v>
      </c>
      <c r="B66" s="29">
        <v>246.65405354952992</v>
      </c>
      <c r="C66" s="30">
        <v>18</v>
      </c>
      <c r="D66" s="31">
        <v>264.43492561734968</v>
      </c>
      <c r="E66" s="31">
        <v>222.55544582794673</v>
      </c>
      <c r="F66" s="32">
        <v>247.03584057254889</v>
      </c>
      <c r="G66" s="29">
        <v>942.98337331013477</v>
      </c>
      <c r="H66" s="30">
        <v>17</v>
      </c>
      <c r="I66" s="31">
        <v>990.30086593440319</v>
      </c>
      <c r="J66" s="31">
        <v>0</v>
      </c>
      <c r="K66" s="33">
        <v>891.44505122535122</v>
      </c>
      <c r="L66" s="29">
        <v>949.15603499999997</v>
      </c>
      <c r="M66" s="30">
        <v>16</v>
      </c>
      <c r="N66" s="31">
        <v>1002.6814651746732</v>
      </c>
      <c r="O66" s="31">
        <v>840.4162711233289</v>
      </c>
      <c r="P66" s="33">
        <v>949.92082315377036</v>
      </c>
      <c r="Q66" s="29">
        <v>961.38457820566759</v>
      </c>
      <c r="R66" s="30">
        <v>16</v>
      </c>
      <c r="S66" s="31">
        <v>1033.7031511518642</v>
      </c>
      <c r="T66" s="31">
        <v>848.97338871590057</v>
      </c>
      <c r="U66" s="33">
        <v>959.18470687731769</v>
      </c>
      <c r="V66" s="29">
        <v>976.53898927784917</v>
      </c>
      <c r="W66" s="30">
        <v>16</v>
      </c>
      <c r="X66" s="31">
        <v>1069.0800419453017</v>
      </c>
      <c r="Y66" s="31">
        <v>0</v>
      </c>
      <c r="Z66" s="33">
        <v>906.99157512852003</v>
      </c>
      <c r="AA66" s="29">
        <v>985.6035084923999</v>
      </c>
      <c r="AB66" s="30">
        <v>15</v>
      </c>
      <c r="AC66" s="31">
        <v>1105.4649271100157</v>
      </c>
      <c r="AD66" s="31">
        <v>0</v>
      </c>
      <c r="AE66" s="32">
        <v>913.19410491969336</v>
      </c>
      <c r="AF66" s="34">
        <v>1.1112667464574288E-2</v>
      </c>
      <c r="AG66" s="35" t="e">
        <v>#REF!</v>
      </c>
      <c r="AH66" s="36" t="s">
        <v>19</v>
      </c>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row>
    <row r="67" spans="1:86" s="37" customFormat="1" ht="15" x14ac:dyDescent="0.25">
      <c r="A67" s="55" t="s">
        <v>45</v>
      </c>
      <c r="B67" s="29">
        <v>106.85822400000001</v>
      </c>
      <c r="C67" s="39">
        <v>11</v>
      </c>
      <c r="D67" s="40">
        <v>122.66799999999999</v>
      </c>
      <c r="E67" s="40">
        <v>92.474670000000003</v>
      </c>
      <c r="F67" s="41">
        <v>106.83489378141749</v>
      </c>
      <c r="G67" s="29">
        <v>403.75182324327943</v>
      </c>
      <c r="H67" s="39">
        <v>12</v>
      </c>
      <c r="I67" s="40">
        <v>471.20879753630612</v>
      </c>
      <c r="J67" s="40">
        <v>351.3657122349037</v>
      </c>
      <c r="K67" s="42">
        <v>410.0509624686851</v>
      </c>
      <c r="L67" s="29">
        <v>403.49849932500001</v>
      </c>
      <c r="M67" s="39">
        <v>12</v>
      </c>
      <c r="N67" s="40">
        <v>494.41306517467336</v>
      </c>
      <c r="O67" s="40">
        <v>357.56839511643994</v>
      </c>
      <c r="P67" s="42">
        <v>414.47216197370227</v>
      </c>
      <c r="Q67" s="29">
        <v>408.90488791399997</v>
      </c>
      <c r="R67" s="39">
        <v>12</v>
      </c>
      <c r="S67" s="40">
        <v>516.98974420611455</v>
      </c>
      <c r="T67" s="40">
        <v>365.14456350751988</v>
      </c>
      <c r="U67" s="42">
        <v>424.55519890357556</v>
      </c>
      <c r="V67" s="29">
        <v>412.14323358627996</v>
      </c>
      <c r="W67" s="39">
        <v>11</v>
      </c>
      <c r="X67" s="40">
        <v>539.64705243360015</v>
      </c>
      <c r="Y67" s="40">
        <v>376.96716588186655</v>
      </c>
      <c r="Z67" s="42">
        <v>439.51264042140161</v>
      </c>
      <c r="AA67" s="29">
        <v>429.19860922922106</v>
      </c>
      <c r="AB67" s="39">
        <v>10</v>
      </c>
      <c r="AC67" s="40">
        <v>565.76327780808015</v>
      </c>
      <c r="AD67" s="40">
        <v>385.1964742760581</v>
      </c>
      <c r="AE67" s="41">
        <v>450.62693845255188</v>
      </c>
      <c r="AF67" s="34">
        <v>1.5397178701795466E-2</v>
      </c>
      <c r="AG67" s="35" t="e">
        <v>#REF!</v>
      </c>
      <c r="AH67" s="63" t="s">
        <v>45</v>
      </c>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row>
    <row r="68" spans="1:86" s="37" customFormat="1" ht="15" x14ac:dyDescent="0.25">
      <c r="A68" s="55" t="s">
        <v>20</v>
      </c>
      <c r="B68" s="29">
        <v>132</v>
      </c>
      <c r="C68" s="39">
        <v>7</v>
      </c>
      <c r="D68" s="40">
        <v>142</v>
      </c>
      <c r="E68" s="40">
        <v>125.39999999999999</v>
      </c>
      <c r="F68" s="41">
        <v>134.26151997923114</v>
      </c>
      <c r="G68" s="29">
        <v>540</v>
      </c>
      <c r="H68" s="39">
        <v>9</v>
      </c>
      <c r="I68" s="40">
        <v>563.25551321999956</v>
      </c>
      <c r="J68" s="40">
        <v>483.81937331013472</v>
      </c>
      <c r="K68" s="42">
        <v>534.4729487880594</v>
      </c>
      <c r="L68" s="29">
        <v>533</v>
      </c>
      <c r="M68" s="39">
        <v>9</v>
      </c>
      <c r="N68" s="40">
        <v>563.3111496604289</v>
      </c>
      <c r="O68" s="40">
        <v>484</v>
      </c>
      <c r="P68" s="42">
        <v>529.14899004852953</v>
      </c>
      <c r="Q68" s="29">
        <v>540</v>
      </c>
      <c r="R68" s="39">
        <v>9</v>
      </c>
      <c r="S68" s="40">
        <v>568.94426115703334</v>
      </c>
      <c r="T68" s="40">
        <v>486.41999999999996</v>
      </c>
      <c r="U68" s="42">
        <v>533.49950957209967</v>
      </c>
      <c r="V68" s="29">
        <v>529.29999999999995</v>
      </c>
      <c r="W68" s="39">
        <v>8</v>
      </c>
      <c r="X68" s="40">
        <v>571.78898246281847</v>
      </c>
      <c r="Y68" s="40">
        <v>488.85209999999989</v>
      </c>
      <c r="Z68" s="42">
        <v>532.45106247212743</v>
      </c>
      <c r="AA68" s="29">
        <v>532.79999999999995</v>
      </c>
      <c r="AB68" s="39">
        <v>8</v>
      </c>
      <c r="AC68" s="40">
        <v>575.05058433379372</v>
      </c>
      <c r="AD68" s="40">
        <v>491.29636049999982</v>
      </c>
      <c r="AE68" s="41">
        <v>536.54434156604987</v>
      </c>
      <c r="AF68" s="34">
        <v>-3.3501308299107579E-3</v>
      </c>
      <c r="AG68" s="35" t="e">
        <v>#REF!</v>
      </c>
      <c r="AH68" s="63" t="s">
        <v>20</v>
      </c>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row>
    <row r="69" spans="1:86" s="37" customFormat="1" ht="15" x14ac:dyDescent="0.25">
      <c r="A69" s="55" t="s">
        <v>21</v>
      </c>
      <c r="B69" s="29">
        <v>6</v>
      </c>
      <c r="C69" s="39">
        <v>5</v>
      </c>
      <c r="D69" s="40">
        <v>8</v>
      </c>
      <c r="E69" s="40">
        <v>3.6720000000000002</v>
      </c>
      <c r="F69" s="41">
        <v>5.7343999999999999</v>
      </c>
      <c r="G69" s="29">
        <v>19</v>
      </c>
      <c r="H69" s="39">
        <v>9</v>
      </c>
      <c r="I69" s="40">
        <v>22</v>
      </c>
      <c r="J69" s="40">
        <v>10.445930834295082</v>
      </c>
      <c r="K69" s="42">
        <v>17.960992314921679</v>
      </c>
      <c r="L69" s="29">
        <v>19</v>
      </c>
      <c r="M69" s="39">
        <v>8</v>
      </c>
      <c r="N69" s="40">
        <v>22</v>
      </c>
      <c r="O69" s="40">
        <v>8.0062499999999996</v>
      </c>
      <c r="P69" s="42">
        <v>17.9417875</v>
      </c>
      <c r="Q69" s="29">
        <v>19.5</v>
      </c>
      <c r="R69" s="39">
        <v>8</v>
      </c>
      <c r="S69" s="40">
        <v>22.285368000000002</v>
      </c>
      <c r="T69" s="40">
        <v>8.4065624999999997</v>
      </c>
      <c r="U69" s="42">
        <v>18.249845812500002</v>
      </c>
      <c r="V69" s="29">
        <v>19</v>
      </c>
      <c r="W69" s="39">
        <v>7</v>
      </c>
      <c r="X69" s="40">
        <v>22.731075360000002</v>
      </c>
      <c r="Y69" s="40">
        <v>8.8268906250000008</v>
      </c>
      <c r="Z69" s="42">
        <v>17.76485815214286</v>
      </c>
      <c r="AA69" s="29">
        <v>19</v>
      </c>
      <c r="AB69" s="39">
        <v>7</v>
      </c>
      <c r="AC69" s="40">
        <v>23.185696867200001</v>
      </c>
      <c r="AD69" s="40">
        <v>9.2682351562500003</v>
      </c>
      <c r="AE69" s="41">
        <v>18.083699132150002</v>
      </c>
      <c r="AF69" s="34">
        <v>0</v>
      </c>
      <c r="AG69" s="35" t="e">
        <v>#REF!</v>
      </c>
      <c r="AH69" s="63" t="s">
        <v>21</v>
      </c>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row>
    <row r="70" spans="1:86" s="37" customFormat="1" ht="15" x14ac:dyDescent="0.25">
      <c r="A70" s="61" t="s">
        <v>46</v>
      </c>
      <c r="B70" s="29">
        <v>114.34209141068565</v>
      </c>
      <c r="C70" s="30">
        <v>19</v>
      </c>
      <c r="D70" s="31">
        <v>138.84396814154684</v>
      </c>
      <c r="E70" s="31">
        <v>96</v>
      </c>
      <c r="F70" s="32">
        <v>114.74927136304083</v>
      </c>
      <c r="G70" s="29">
        <v>486.58311209516557</v>
      </c>
      <c r="H70" s="30">
        <v>18</v>
      </c>
      <c r="I70" s="31">
        <v>542.72499999999991</v>
      </c>
      <c r="J70" s="31">
        <v>375</v>
      </c>
      <c r="K70" s="33">
        <v>482.92458403013694</v>
      </c>
      <c r="L70" s="29">
        <v>524.1423641999379</v>
      </c>
      <c r="M70" s="30">
        <v>18</v>
      </c>
      <c r="N70" s="31">
        <v>575.04</v>
      </c>
      <c r="O70" s="31">
        <v>349</v>
      </c>
      <c r="P70" s="33">
        <v>501.2838901481017</v>
      </c>
      <c r="Q70" s="29">
        <v>530.79106118762923</v>
      </c>
      <c r="R70" s="30">
        <v>18</v>
      </c>
      <c r="S70" s="31">
        <v>666.52392509999993</v>
      </c>
      <c r="T70" s="31">
        <v>339</v>
      </c>
      <c r="U70" s="33">
        <v>516.93334199829292</v>
      </c>
      <c r="V70" s="29">
        <v>538.18046231959897</v>
      </c>
      <c r="W70" s="30">
        <v>16</v>
      </c>
      <c r="X70" s="31">
        <v>740.50808078609998</v>
      </c>
      <c r="Y70" s="31">
        <v>329</v>
      </c>
      <c r="Z70" s="33">
        <v>533.95926509474805</v>
      </c>
      <c r="AA70" s="29">
        <v>552.28492889280005</v>
      </c>
      <c r="AB70" s="30">
        <v>15</v>
      </c>
      <c r="AC70" s="31">
        <v>815.90526719341187</v>
      </c>
      <c r="AD70" s="31">
        <v>470.32458321844678</v>
      </c>
      <c r="AE70" s="32">
        <v>564.16049085733016</v>
      </c>
      <c r="AF70" s="34">
        <v>3.217073183849406E-2</v>
      </c>
      <c r="AG70" s="35" t="e">
        <v>#REF!</v>
      </c>
      <c r="AH70" s="36" t="s">
        <v>46</v>
      </c>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row>
    <row r="71" spans="1:86" s="37" customFormat="1" ht="15" x14ac:dyDescent="0.25">
      <c r="A71" s="61" t="s">
        <v>47</v>
      </c>
      <c r="B71" s="29">
        <v>-113.78126498032026</v>
      </c>
      <c r="C71" s="30">
        <v>18</v>
      </c>
      <c r="D71" s="31">
        <v>-64.021275111714999</v>
      </c>
      <c r="E71" s="31">
        <v>-157.92403162535621</v>
      </c>
      <c r="F71" s="32">
        <v>-107.9223091881608</v>
      </c>
      <c r="G71" s="29">
        <v>-620.62759183673461</v>
      </c>
      <c r="H71" s="30">
        <v>17</v>
      </c>
      <c r="I71" s="31">
        <v>-500</v>
      </c>
      <c r="J71" s="31">
        <v>-706.6</v>
      </c>
      <c r="K71" s="33">
        <v>-622.0957522334146</v>
      </c>
      <c r="L71" s="29">
        <v>-601</v>
      </c>
      <c r="M71" s="30">
        <v>17</v>
      </c>
      <c r="N71" s="31">
        <v>-500</v>
      </c>
      <c r="O71" s="31">
        <v>-713.66600000000005</v>
      </c>
      <c r="P71" s="33">
        <v>-612.71897709598579</v>
      </c>
      <c r="Q71" s="29">
        <v>-584.44181600000002</v>
      </c>
      <c r="R71" s="30">
        <v>17</v>
      </c>
      <c r="S71" s="31">
        <v>-500</v>
      </c>
      <c r="T71" s="31">
        <v>-720.80266000000006</v>
      </c>
      <c r="U71" s="33">
        <v>-605.24753643715951</v>
      </c>
      <c r="V71" s="29">
        <v>-582.08431702686914</v>
      </c>
      <c r="W71" s="30">
        <v>16</v>
      </c>
      <c r="X71" s="31">
        <v>-500</v>
      </c>
      <c r="Y71" s="31">
        <v>-728.0106866000001</v>
      </c>
      <c r="Z71" s="33">
        <v>-593.15023162350553</v>
      </c>
      <c r="AA71" s="29">
        <v>-583.40136054421771</v>
      </c>
      <c r="AB71" s="30">
        <v>15</v>
      </c>
      <c r="AC71" s="31">
        <v>-481.6493316242649</v>
      </c>
      <c r="AD71" s="31">
        <v>-735.29079346600008</v>
      </c>
      <c r="AE71" s="32">
        <v>-593.10308309212348</v>
      </c>
      <c r="AF71" s="34">
        <v>-1.5345002352197823E-2</v>
      </c>
      <c r="AG71" s="35" t="e">
        <v>#REF!</v>
      </c>
      <c r="AH71" s="36" t="s">
        <v>47</v>
      </c>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row>
    <row r="72" spans="1:86" s="37" customFormat="1" ht="15" x14ac:dyDescent="0.25">
      <c r="A72" s="87" t="s">
        <v>48</v>
      </c>
      <c r="B72" s="29">
        <v>-15</v>
      </c>
      <c r="C72" s="39">
        <v>11</v>
      </c>
      <c r="D72" s="40">
        <v>-1.0424418182071351</v>
      </c>
      <c r="E72" s="40">
        <v>-52</v>
      </c>
      <c r="F72" s="41">
        <v>-19.111773502795408</v>
      </c>
      <c r="G72" s="29">
        <v>19.306175689018346</v>
      </c>
      <c r="H72" s="39">
        <v>15</v>
      </c>
      <c r="I72" s="40">
        <v>0</v>
      </c>
      <c r="J72" s="40">
        <v>-70</v>
      </c>
      <c r="K72" s="42">
        <v>30.461281763567968</v>
      </c>
      <c r="L72" s="29">
        <v>33.9947891836091</v>
      </c>
      <c r="M72" s="39">
        <v>12</v>
      </c>
      <c r="N72" s="40">
        <v>-1</v>
      </c>
      <c r="O72" s="40">
        <v>-70</v>
      </c>
      <c r="P72" s="42">
        <v>-32.849882719649031</v>
      </c>
      <c r="Q72" s="29">
        <v>17.300682752276771</v>
      </c>
      <c r="R72" s="39">
        <v>11</v>
      </c>
      <c r="S72" s="40">
        <v>-1</v>
      </c>
      <c r="T72" s="40">
        <v>-70</v>
      </c>
      <c r="U72" s="42">
        <v>-34.173670988742742</v>
      </c>
      <c r="V72" s="29">
        <v>53.295308712033147</v>
      </c>
      <c r="W72" s="39">
        <v>14</v>
      </c>
      <c r="X72" s="40">
        <v>0</v>
      </c>
      <c r="Y72" s="40">
        <v>-70</v>
      </c>
      <c r="Z72" s="42">
        <v>28.644634006068372</v>
      </c>
      <c r="AA72" s="29">
        <v>24.791715331690284</v>
      </c>
      <c r="AB72" s="39">
        <v>13</v>
      </c>
      <c r="AC72" s="40">
        <v>0</v>
      </c>
      <c r="AD72" s="40">
        <v>-55.500629454935421</v>
      </c>
      <c r="AE72" s="41">
        <v>30.946436651605836</v>
      </c>
      <c r="AF72" s="34">
        <v>6.451694913992001E-2</v>
      </c>
      <c r="AG72" s="35" t="e">
        <v>#REF!</v>
      </c>
      <c r="AH72" s="77" t="s">
        <v>48</v>
      </c>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row>
    <row r="73" spans="1:86" s="37" customFormat="1" ht="15" x14ac:dyDescent="0.25">
      <c r="A73" s="88" t="s">
        <v>56</v>
      </c>
      <c r="B73" s="29">
        <v>5750</v>
      </c>
      <c r="C73" s="69">
        <v>19</v>
      </c>
      <c r="D73" s="70">
        <v>5948.1102805175015</v>
      </c>
      <c r="E73" s="70">
        <v>5600.3056943050387</v>
      </c>
      <c r="F73" s="71">
        <v>5755.6682886214285</v>
      </c>
      <c r="G73" s="72">
        <v>22575.872157596656</v>
      </c>
      <c r="H73" s="69">
        <v>18</v>
      </c>
      <c r="I73" s="70">
        <v>22882.216244872812</v>
      </c>
      <c r="J73" s="70">
        <v>21658.270976323831</v>
      </c>
      <c r="K73" s="73">
        <v>22503.797632799357</v>
      </c>
      <c r="L73" s="72">
        <v>23706.673401204855</v>
      </c>
      <c r="M73" s="69">
        <v>18</v>
      </c>
      <c r="N73" s="70">
        <v>24192.329138342742</v>
      </c>
      <c r="O73" s="70">
        <v>22112.138339855206</v>
      </c>
      <c r="P73" s="73">
        <v>23481.945784963358</v>
      </c>
      <c r="Q73" s="72">
        <v>24913.203598088614</v>
      </c>
      <c r="R73" s="69">
        <v>18</v>
      </c>
      <c r="S73" s="70">
        <v>25581</v>
      </c>
      <c r="T73" s="70">
        <v>23026.14932438932</v>
      </c>
      <c r="U73" s="73">
        <v>24613.197741444605</v>
      </c>
      <c r="V73" s="72">
        <v>25963.123029593153</v>
      </c>
      <c r="W73" s="69">
        <v>16</v>
      </c>
      <c r="X73" s="70">
        <v>27176.84725413382</v>
      </c>
      <c r="Y73" s="70">
        <v>23908</v>
      </c>
      <c r="Z73" s="73">
        <v>25900.149852759103</v>
      </c>
      <c r="AA73" s="72">
        <v>26740.522611924767</v>
      </c>
      <c r="AB73" s="69">
        <v>15</v>
      </c>
      <c r="AC73" s="70">
        <v>28121</v>
      </c>
      <c r="AD73" s="70">
        <v>25041.043684096563</v>
      </c>
      <c r="AE73" s="71">
        <v>26762.040051406766</v>
      </c>
      <c r="AF73" s="74">
        <v>4.3233052903400848E-2</v>
      </c>
      <c r="AG73" s="35" t="e">
        <v>#REF!</v>
      </c>
      <c r="AH73" s="75" t="s">
        <v>56</v>
      </c>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row>
    <row r="74" spans="1:86" s="37" customFormat="1" ht="15" x14ac:dyDescent="0.25">
      <c r="A74" s="88" t="s">
        <v>57</v>
      </c>
      <c r="B74" s="29">
        <v>3278.456390938803</v>
      </c>
      <c r="C74" s="69">
        <v>19</v>
      </c>
      <c r="D74" s="70">
        <v>3374.524050629223</v>
      </c>
      <c r="E74" s="70">
        <v>3178.5930822771152</v>
      </c>
      <c r="F74" s="71">
        <v>3270.3532272456473</v>
      </c>
      <c r="G74" s="72">
        <v>12961.019197662052</v>
      </c>
      <c r="H74" s="69">
        <v>18</v>
      </c>
      <c r="I74" s="70">
        <v>13121.916663830871</v>
      </c>
      <c r="J74" s="70">
        <v>12696.692866766271</v>
      </c>
      <c r="K74" s="73">
        <v>12921.126178105776</v>
      </c>
      <c r="L74" s="72">
        <v>13280.060914720105</v>
      </c>
      <c r="M74" s="69">
        <v>18</v>
      </c>
      <c r="N74" s="70">
        <v>13471.398091314559</v>
      </c>
      <c r="O74" s="70">
        <v>12743.050124488553</v>
      </c>
      <c r="P74" s="73">
        <v>13179.593005256758</v>
      </c>
      <c r="Q74" s="72">
        <v>13603.083407355311</v>
      </c>
      <c r="R74" s="69">
        <v>18</v>
      </c>
      <c r="S74" s="70">
        <v>13986.20062042883</v>
      </c>
      <c r="T74" s="70">
        <v>12874</v>
      </c>
      <c r="U74" s="73">
        <v>13490.869497436883</v>
      </c>
      <c r="V74" s="72">
        <v>13965.852328647048</v>
      </c>
      <c r="W74" s="69">
        <v>16</v>
      </c>
      <c r="X74" s="70">
        <v>14726.301697294217</v>
      </c>
      <c r="Y74" s="70">
        <v>13046</v>
      </c>
      <c r="Z74" s="73">
        <v>13856.403436811226</v>
      </c>
      <c r="AA74" s="72">
        <v>14172.630674833197</v>
      </c>
      <c r="AB74" s="69">
        <v>15</v>
      </c>
      <c r="AC74" s="70">
        <v>14851.838128952613</v>
      </c>
      <c r="AD74" s="70">
        <v>13408.114368093147</v>
      </c>
      <c r="AE74" s="71">
        <v>14133.654535361255</v>
      </c>
      <c r="AF74" s="74">
        <v>2.2593031823104015E-2</v>
      </c>
      <c r="AG74" s="35" t="e">
        <v>#REF!</v>
      </c>
      <c r="AH74" s="75" t="s">
        <v>57</v>
      </c>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row>
    <row r="75" spans="1:86" s="37" customFormat="1" ht="15" x14ac:dyDescent="0.25">
      <c r="A75" s="89" t="s">
        <v>58</v>
      </c>
      <c r="B75" s="29">
        <v>5579.0092620573832</v>
      </c>
      <c r="C75" s="69">
        <v>8</v>
      </c>
      <c r="D75" s="70">
        <v>5750</v>
      </c>
      <c r="E75" s="70">
        <v>5345.4257809739283</v>
      </c>
      <c r="F75" s="71">
        <v>5552.358420664149</v>
      </c>
      <c r="G75" s="72">
        <v>21810.825096581317</v>
      </c>
      <c r="H75" s="69">
        <v>8</v>
      </c>
      <c r="I75" s="70">
        <v>22640</v>
      </c>
      <c r="J75" s="70">
        <v>21424.460727362362</v>
      </c>
      <c r="K75" s="73">
        <v>21875.143360292714</v>
      </c>
      <c r="L75" s="72">
        <v>23174.219383264925</v>
      </c>
      <c r="M75" s="69">
        <v>8</v>
      </c>
      <c r="N75" s="70">
        <v>24139</v>
      </c>
      <c r="O75" s="70">
        <v>22132.56702666097</v>
      </c>
      <c r="P75" s="73">
        <v>23205.966787340622</v>
      </c>
      <c r="Q75" s="72">
        <v>24432.876722383255</v>
      </c>
      <c r="R75" s="69">
        <v>8</v>
      </c>
      <c r="S75" s="70">
        <v>25581</v>
      </c>
      <c r="T75" s="70">
        <v>23007.251913246124</v>
      </c>
      <c r="U75" s="73">
        <v>24454.123879757528</v>
      </c>
      <c r="V75" s="72">
        <v>25558.210498478998</v>
      </c>
      <c r="W75" s="69">
        <v>8</v>
      </c>
      <c r="X75" s="70">
        <v>26974</v>
      </c>
      <c r="Y75" s="70">
        <v>23970.293162641305</v>
      </c>
      <c r="Z75" s="73">
        <v>25729.989876649757</v>
      </c>
      <c r="AA75" s="72">
        <v>26406.863507850379</v>
      </c>
      <c r="AB75" s="69">
        <v>8</v>
      </c>
      <c r="AC75" s="70">
        <v>28121</v>
      </c>
      <c r="AD75" s="70">
        <v>24801.570658949498</v>
      </c>
      <c r="AE75" s="71">
        <v>26538.522168416122</v>
      </c>
      <c r="AF75" s="74">
        <v>4.896544374324785E-2</v>
      </c>
      <c r="AG75" s="35"/>
      <c r="AH75" s="90" t="s">
        <v>58</v>
      </c>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row>
    <row r="76" spans="1:86" s="37" customFormat="1" ht="15" x14ac:dyDescent="0.25">
      <c r="A76" s="91"/>
      <c r="B76" s="29" t="s">
        <v>50</v>
      </c>
      <c r="C76" s="39" t="s">
        <v>50</v>
      </c>
      <c r="D76" s="40" t="s">
        <v>50</v>
      </c>
      <c r="E76" s="40" t="s">
        <v>50</v>
      </c>
      <c r="F76" s="41" t="s">
        <v>50</v>
      </c>
      <c r="G76" s="29"/>
      <c r="H76" s="39"/>
      <c r="I76" s="40"/>
      <c r="J76" s="40"/>
      <c r="K76" s="42"/>
      <c r="L76" s="29"/>
      <c r="M76" s="39"/>
      <c r="N76" s="40"/>
      <c r="O76" s="40"/>
      <c r="P76" s="42"/>
      <c r="Q76" s="29"/>
      <c r="R76" s="39"/>
      <c r="S76" s="40"/>
      <c r="T76" s="40"/>
      <c r="U76" s="42"/>
      <c r="V76" s="29"/>
      <c r="W76" s="39"/>
      <c r="X76" s="40"/>
      <c r="Y76" s="40"/>
      <c r="Z76" s="42"/>
      <c r="AA76" s="29"/>
      <c r="AB76" s="39"/>
      <c r="AC76" s="40"/>
      <c r="AD76" s="40"/>
      <c r="AE76" s="41"/>
      <c r="AF76" s="34"/>
      <c r="AG76" s="35"/>
      <c r="AH76" s="79"/>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row>
    <row r="77" spans="1:86" s="37" customFormat="1" ht="15" x14ac:dyDescent="0.25">
      <c r="A77" s="91" t="s">
        <v>59</v>
      </c>
      <c r="B77" s="29" t="s">
        <v>50</v>
      </c>
      <c r="C77" s="39" t="s">
        <v>50</v>
      </c>
      <c r="D77" s="40" t="s">
        <v>50</v>
      </c>
      <c r="E77" s="40" t="s">
        <v>50</v>
      </c>
      <c r="F77" s="41" t="s">
        <v>50</v>
      </c>
      <c r="G77" s="29"/>
      <c r="H77" s="39"/>
      <c r="I77" s="40"/>
      <c r="J77" s="40"/>
      <c r="K77" s="42" t="s">
        <v>50</v>
      </c>
      <c r="L77" s="29"/>
      <c r="M77" s="39"/>
      <c r="N77" s="40"/>
      <c r="O77" s="40"/>
      <c r="P77" s="42" t="s">
        <v>50</v>
      </c>
      <c r="Q77" s="29"/>
      <c r="R77" s="39"/>
      <c r="S77" s="40"/>
      <c r="T77" s="40"/>
      <c r="U77" s="42" t="s">
        <v>50</v>
      </c>
      <c r="V77" s="29"/>
      <c r="W77" s="39"/>
      <c r="X77" s="40"/>
      <c r="Y77" s="40"/>
      <c r="Z77" s="42" t="s">
        <v>50</v>
      </c>
      <c r="AA77" s="29"/>
      <c r="AB77" s="39"/>
      <c r="AC77" s="40"/>
      <c r="AD77" s="40"/>
      <c r="AE77" s="41" t="s">
        <v>50</v>
      </c>
      <c r="AF77" s="34"/>
      <c r="AG77" s="35"/>
      <c r="AH77" s="79" t="s">
        <v>59</v>
      </c>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row>
    <row r="78" spans="1:86" s="37" customFormat="1" ht="15" x14ac:dyDescent="0.25">
      <c r="A78" s="28" t="s">
        <v>24</v>
      </c>
      <c r="B78" s="46">
        <v>0.39498255018860934</v>
      </c>
      <c r="C78" s="30">
        <v>17</v>
      </c>
      <c r="D78" s="92">
        <v>0.42750977505417492</v>
      </c>
      <c r="E78" s="92">
        <v>0.38179411294230708</v>
      </c>
      <c r="F78" s="93">
        <v>0.39628469431845914</v>
      </c>
      <c r="G78" s="46">
        <v>0.38626677082656397</v>
      </c>
      <c r="H78" s="30">
        <v>16</v>
      </c>
      <c r="I78" s="92">
        <v>0.41361789933249971</v>
      </c>
      <c r="J78" s="92">
        <v>0.38080159088297943</v>
      </c>
      <c r="K78" s="94">
        <v>0.38803421913077257</v>
      </c>
      <c r="L78" s="46">
        <v>0.39445704349969435</v>
      </c>
      <c r="M78" s="30">
        <v>16</v>
      </c>
      <c r="N78" s="92">
        <v>0.42842587754924727</v>
      </c>
      <c r="O78" s="92">
        <v>0.37939345877217012</v>
      </c>
      <c r="P78" s="94">
        <v>0.3954270990839</v>
      </c>
      <c r="Q78" s="46">
        <v>0.40500000000000003</v>
      </c>
      <c r="R78" s="30">
        <v>16</v>
      </c>
      <c r="S78" s="92">
        <v>0.44138611916835446</v>
      </c>
      <c r="T78" s="92">
        <v>0.38180999326544968</v>
      </c>
      <c r="U78" s="94">
        <v>0.40345417782620469</v>
      </c>
      <c r="V78" s="46">
        <v>0.41088583418837987</v>
      </c>
      <c r="W78" s="30">
        <v>14</v>
      </c>
      <c r="X78" s="92">
        <v>0.47329327426033746</v>
      </c>
      <c r="Y78" s="92">
        <v>0.39126328857191511</v>
      </c>
      <c r="Z78" s="94">
        <v>0.41303554991303482</v>
      </c>
      <c r="AA78" s="46">
        <v>0.41652591613059592</v>
      </c>
      <c r="AB78" s="30">
        <v>13</v>
      </c>
      <c r="AC78" s="92">
        <v>0.46936861224042653</v>
      </c>
      <c r="AD78" s="92">
        <v>0.39289369187677203</v>
      </c>
      <c r="AE78" s="93">
        <v>0.41600095947641569</v>
      </c>
      <c r="AF78" s="34">
        <v>1.9033989165764709E-2</v>
      </c>
      <c r="AG78" s="35" t="e">
        <v>#REF!</v>
      </c>
      <c r="AH78" s="36" t="s">
        <v>24</v>
      </c>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row>
    <row r="79" spans="1:86" s="37" customFormat="1" ht="15" x14ac:dyDescent="0.25">
      <c r="A79" s="28" t="s">
        <v>52</v>
      </c>
      <c r="B79" s="46">
        <v>0.27803345457240669</v>
      </c>
      <c r="C79" s="30">
        <v>17</v>
      </c>
      <c r="D79" s="92">
        <v>0.29231332173946112</v>
      </c>
      <c r="E79" s="92">
        <v>0.26</v>
      </c>
      <c r="F79" s="93">
        <v>0.27703216675805709</v>
      </c>
      <c r="G79" s="46">
        <v>0.26111306792163858</v>
      </c>
      <c r="H79" s="30">
        <v>17</v>
      </c>
      <c r="I79" s="92">
        <v>0.27383417249716518</v>
      </c>
      <c r="J79" s="92">
        <v>0.24793142609918339</v>
      </c>
      <c r="K79" s="94">
        <v>0.26047631910777047</v>
      </c>
      <c r="L79" s="46">
        <v>0.26523558276414255</v>
      </c>
      <c r="M79" s="30">
        <v>17</v>
      </c>
      <c r="N79" s="92">
        <v>0.27727760739360446</v>
      </c>
      <c r="O79" s="92">
        <v>0.25428951588831938</v>
      </c>
      <c r="P79" s="94">
        <v>0.26486424279333703</v>
      </c>
      <c r="Q79" s="46">
        <v>0.27251501247567056</v>
      </c>
      <c r="R79" s="30">
        <v>17</v>
      </c>
      <c r="S79" s="92">
        <v>0.29298125200568198</v>
      </c>
      <c r="T79" s="92">
        <v>0.25429925985585222</v>
      </c>
      <c r="U79" s="94">
        <v>0.27151290318345889</v>
      </c>
      <c r="V79" s="46">
        <v>0.28000000000000003</v>
      </c>
      <c r="W79" s="30">
        <v>15</v>
      </c>
      <c r="X79" s="92">
        <v>0.32683683684253695</v>
      </c>
      <c r="Y79" s="92">
        <v>0.26221358129571781</v>
      </c>
      <c r="Z79" s="94">
        <v>0.28151947173301217</v>
      </c>
      <c r="AA79" s="46">
        <v>0.28531829684644233</v>
      </c>
      <c r="AB79" s="30">
        <v>14</v>
      </c>
      <c r="AC79" s="92">
        <v>0.3239825063443123</v>
      </c>
      <c r="AD79" s="92">
        <v>0.26162469208925743</v>
      </c>
      <c r="AE79" s="93">
        <v>0.28541319371141027</v>
      </c>
      <c r="AF79" s="34">
        <v>2.2410389070841585E-2</v>
      </c>
      <c r="AG79" s="35" t="e">
        <v>#REF!</v>
      </c>
      <c r="AH79" s="36" t="s">
        <v>52</v>
      </c>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row>
    <row r="80" spans="1:86" s="37" customFormat="1" ht="15" x14ac:dyDescent="0.25">
      <c r="A80" s="28" t="s">
        <v>36</v>
      </c>
      <c r="B80" s="46">
        <v>0.32823751250740968</v>
      </c>
      <c r="C80" s="30">
        <v>16</v>
      </c>
      <c r="D80" s="92">
        <v>0.34841485694951307</v>
      </c>
      <c r="E80" s="92">
        <v>0.31735105987272916</v>
      </c>
      <c r="F80" s="93">
        <v>0.33130296329389408</v>
      </c>
      <c r="G80" s="46">
        <v>0.32673061038697704</v>
      </c>
      <c r="H80" s="30">
        <v>15</v>
      </c>
      <c r="I80" s="92">
        <v>0.33607306759165245</v>
      </c>
      <c r="J80" s="92">
        <v>0.31901868505940228</v>
      </c>
      <c r="K80" s="94">
        <v>0.32717535752229654</v>
      </c>
      <c r="L80" s="46">
        <v>0.33091143374029186</v>
      </c>
      <c r="M80" s="30">
        <v>15</v>
      </c>
      <c r="N80" s="92">
        <v>0.34677435841155302</v>
      </c>
      <c r="O80" s="92">
        <v>0.31737349109088187</v>
      </c>
      <c r="P80" s="94">
        <v>0.33042260766600756</v>
      </c>
      <c r="Q80" s="46">
        <v>0.33278303936050047</v>
      </c>
      <c r="R80" s="30">
        <v>15</v>
      </c>
      <c r="S80" s="92">
        <v>0.342809135846114</v>
      </c>
      <c r="T80" s="92">
        <v>0.31746796006585204</v>
      </c>
      <c r="U80" s="94">
        <v>0.33213108066201874</v>
      </c>
      <c r="V80" s="46">
        <v>0.33380628564502268</v>
      </c>
      <c r="W80" s="30">
        <v>13</v>
      </c>
      <c r="X80" s="92">
        <v>0.3548035656927005</v>
      </c>
      <c r="Y80" s="92">
        <v>0.31749379269845784</v>
      </c>
      <c r="Z80" s="94">
        <v>0.33417962043506633</v>
      </c>
      <c r="AA80" s="46">
        <v>0.33621372138708971</v>
      </c>
      <c r="AB80" s="30">
        <v>12</v>
      </c>
      <c r="AC80" s="92">
        <v>0.35364027091069283</v>
      </c>
      <c r="AD80" s="92">
        <v>0.32453295728228615</v>
      </c>
      <c r="AE80" s="93">
        <v>0.3370261926789736</v>
      </c>
      <c r="AF80" s="34">
        <v>7.1783979053647862E-3</v>
      </c>
      <c r="AG80" s="35" t="e">
        <v>#REF!</v>
      </c>
      <c r="AH80" s="36" t="s">
        <v>36</v>
      </c>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row>
    <row r="81" spans="1:86" s="37" customFormat="1" ht="15" hidden="1" x14ac:dyDescent="0.25">
      <c r="A81" s="95" t="s">
        <v>45</v>
      </c>
      <c r="B81" s="46">
        <v>0.33439420040195234</v>
      </c>
      <c r="C81" s="39">
        <v>10</v>
      </c>
      <c r="D81" s="96">
        <v>0.37133550488599348</v>
      </c>
      <c r="E81" s="96">
        <v>0.284058433088896</v>
      </c>
      <c r="F81" s="47">
        <v>0.32778790459219903</v>
      </c>
      <c r="G81" s="46">
        <v>0.30404672992600856</v>
      </c>
      <c r="H81" s="39">
        <v>12</v>
      </c>
      <c r="I81" s="96">
        <v>0.34</v>
      </c>
      <c r="J81" s="96">
        <v>0.2531539696997433</v>
      </c>
      <c r="K81" s="97">
        <v>0.30318169698759323</v>
      </c>
      <c r="L81" s="46">
        <v>0.30000000000000004</v>
      </c>
      <c r="M81" s="39">
        <v>12</v>
      </c>
      <c r="N81" s="96">
        <v>0.35000000000000003</v>
      </c>
      <c r="O81" s="96">
        <v>0.2579787878499884</v>
      </c>
      <c r="P81" s="98">
        <v>0.30368399193086787</v>
      </c>
      <c r="Q81" s="46">
        <v>0.3</v>
      </c>
      <c r="R81" s="39">
        <v>12</v>
      </c>
      <c r="S81" s="96">
        <v>0.36000000000000004</v>
      </c>
      <c r="T81" s="96">
        <v>0.26280416962799552</v>
      </c>
      <c r="U81" s="97">
        <v>0.30786663651002039</v>
      </c>
      <c r="V81" s="46">
        <v>0.30400000000000005</v>
      </c>
      <c r="W81" s="39">
        <v>11</v>
      </c>
      <c r="X81" s="96">
        <v>0.36499999999999999</v>
      </c>
      <c r="Y81" s="96">
        <v>0.26732377285807085</v>
      </c>
      <c r="Z81" s="97">
        <v>0.31297950783960105</v>
      </c>
      <c r="AA81" s="46">
        <v>0.312</v>
      </c>
      <c r="AB81" s="39">
        <v>10</v>
      </c>
      <c r="AC81" s="96">
        <v>0.36921802518223995</v>
      </c>
      <c r="AD81" s="96">
        <v>0.26896006852237986</v>
      </c>
      <c r="AE81" s="47">
        <v>0.31926728953464106</v>
      </c>
      <c r="AF81" s="34">
        <v>6.4763266344201043E-3</v>
      </c>
      <c r="AG81" s="35" t="e">
        <v>#REF!</v>
      </c>
      <c r="AH81" s="63" t="s">
        <v>45</v>
      </c>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row>
    <row r="82" spans="1:86" s="37" customFormat="1" ht="15" hidden="1" x14ac:dyDescent="0.25">
      <c r="A82" s="38" t="s">
        <v>37</v>
      </c>
      <c r="B82" s="46">
        <v>0.28944949734616549</v>
      </c>
      <c r="C82" s="39">
        <v>16</v>
      </c>
      <c r="D82" s="96">
        <v>0.34499999999999997</v>
      </c>
      <c r="E82" s="96">
        <v>0.24773413897280966</v>
      </c>
      <c r="F82" s="47">
        <v>0.28967729827568839</v>
      </c>
      <c r="G82" s="46">
        <v>0.30163551923232468</v>
      </c>
      <c r="H82" s="39">
        <v>15</v>
      </c>
      <c r="I82" s="96">
        <v>0.33089457931493188</v>
      </c>
      <c r="J82" s="96">
        <v>0.27758501040943789</v>
      </c>
      <c r="K82" s="97">
        <v>0.30675796814390999</v>
      </c>
      <c r="L82" s="46">
        <v>0.30163551923232468</v>
      </c>
      <c r="M82" s="39">
        <v>15</v>
      </c>
      <c r="N82" s="96">
        <v>0.33499999999999991</v>
      </c>
      <c r="O82" s="96">
        <v>0.26968796433878156</v>
      </c>
      <c r="P82" s="98">
        <v>0.30451237767697481</v>
      </c>
      <c r="Q82" s="46">
        <v>0.30163551923232468</v>
      </c>
      <c r="R82" s="39">
        <v>15</v>
      </c>
      <c r="S82" s="96">
        <v>0.34</v>
      </c>
      <c r="T82" s="96">
        <v>0.27022900763358776</v>
      </c>
      <c r="U82" s="97">
        <v>0.3078553456619964</v>
      </c>
      <c r="V82" s="46">
        <v>0.30451579733658746</v>
      </c>
      <c r="W82" s="39">
        <v>15</v>
      </c>
      <c r="X82" s="96">
        <v>0.35173563090256232</v>
      </c>
      <c r="Y82" s="96">
        <v>0.27024922118380063</v>
      </c>
      <c r="Z82" s="97">
        <v>0.30900636444134755</v>
      </c>
      <c r="AA82" s="46">
        <v>0.30951579733658746</v>
      </c>
      <c r="AB82" s="39">
        <v>15</v>
      </c>
      <c r="AC82" s="96">
        <v>0.35030881369210815</v>
      </c>
      <c r="AD82" s="96">
        <v>0.26977848101265822</v>
      </c>
      <c r="AE82" s="47">
        <v>0.31515741172142453</v>
      </c>
      <c r="AF82" s="34">
        <v>6.4682628803554021E-3</v>
      </c>
      <c r="AG82" s="35" t="e">
        <v>#REF!</v>
      </c>
      <c r="AH82" s="43" t="s">
        <v>37</v>
      </c>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row>
    <row r="83" spans="1:86" s="37" customFormat="1" ht="15" hidden="1" x14ac:dyDescent="0.25">
      <c r="A83" s="95" t="s">
        <v>38</v>
      </c>
      <c r="B83" s="46">
        <v>0.4224376424367966</v>
      </c>
      <c r="C83" s="39">
        <v>16</v>
      </c>
      <c r="D83" s="96">
        <v>0.43644438750453746</v>
      </c>
      <c r="E83" s="96">
        <v>0.4</v>
      </c>
      <c r="F83" s="47">
        <v>0.42180597685394311</v>
      </c>
      <c r="G83" s="46">
        <v>0.41459420178928535</v>
      </c>
      <c r="H83" s="39">
        <v>15</v>
      </c>
      <c r="I83" s="96">
        <v>0.42299999999999999</v>
      </c>
      <c r="J83" s="96">
        <v>0.4</v>
      </c>
      <c r="K83" s="97">
        <v>0.41386485071474499</v>
      </c>
      <c r="L83" s="46">
        <v>0.41487762517187843</v>
      </c>
      <c r="M83" s="39">
        <v>15</v>
      </c>
      <c r="N83" s="96">
        <v>0.4298418972332016</v>
      </c>
      <c r="O83" s="96">
        <v>0.4</v>
      </c>
      <c r="P83" s="98">
        <v>0.41598952843291731</v>
      </c>
      <c r="Q83" s="46">
        <v>0.41735592673739219</v>
      </c>
      <c r="R83" s="39">
        <v>15</v>
      </c>
      <c r="S83" s="96">
        <v>0.43023255813953487</v>
      </c>
      <c r="T83" s="96">
        <v>0.39600000000000002</v>
      </c>
      <c r="U83" s="97">
        <v>0.41612905925279886</v>
      </c>
      <c r="V83" s="46">
        <v>0.41605839416058393</v>
      </c>
      <c r="W83" s="39">
        <v>15</v>
      </c>
      <c r="X83" s="96">
        <v>0.43049774876542607</v>
      </c>
      <c r="Y83" s="96">
        <v>0.39600000000000007</v>
      </c>
      <c r="Z83" s="97">
        <v>0.41532896674138359</v>
      </c>
      <c r="AA83" s="46">
        <v>0.41605839416058393</v>
      </c>
      <c r="AB83" s="39">
        <v>15</v>
      </c>
      <c r="AC83" s="96">
        <v>0.43200723412405934</v>
      </c>
      <c r="AD83" s="96">
        <v>0.39600000000000002</v>
      </c>
      <c r="AE83" s="47">
        <v>0.41667613057119951</v>
      </c>
      <c r="AF83" s="34">
        <v>8.8174004348218205E-4</v>
      </c>
      <c r="AG83" s="35" t="e">
        <v>#REF!</v>
      </c>
      <c r="AH83" s="63" t="s">
        <v>38</v>
      </c>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row>
    <row r="84" spans="1:86" s="37" customFormat="1" ht="15" hidden="1" x14ac:dyDescent="0.25">
      <c r="A84" s="38" t="s">
        <v>39</v>
      </c>
      <c r="B84" s="46">
        <v>0.33661538461538465</v>
      </c>
      <c r="C84" s="39">
        <v>16</v>
      </c>
      <c r="D84" s="96">
        <v>0.39380530973451328</v>
      </c>
      <c r="E84" s="96">
        <v>0.28000000000000003</v>
      </c>
      <c r="F84" s="47">
        <v>0.34021013620526086</v>
      </c>
      <c r="G84" s="46">
        <v>0.32740951690201275</v>
      </c>
      <c r="H84" s="39">
        <v>15</v>
      </c>
      <c r="I84" s="96">
        <v>0.39008797898141412</v>
      </c>
      <c r="J84" s="96">
        <v>0.28999999999999998</v>
      </c>
      <c r="K84" s="97">
        <v>0.33272912032188556</v>
      </c>
      <c r="L84" s="46">
        <v>0.32944833198627227</v>
      </c>
      <c r="M84" s="39">
        <v>15</v>
      </c>
      <c r="N84" s="96">
        <v>0.39008797898141412</v>
      </c>
      <c r="O84" s="96">
        <v>0.29305066177551553</v>
      </c>
      <c r="P84" s="98">
        <v>0.3285382930307042</v>
      </c>
      <c r="Q84" s="46">
        <v>0.33007831578947372</v>
      </c>
      <c r="R84" s="39">
        <v>15</v>
      </c>
      <c r="S84" s="96">
        <v>0.39731515609041257</v>
      </c>
      <c r="T84" s="96">
        <v>0.28857990084100138</v>
      </c>
      <c r="U84" s="97">
        <v>0.32999452230979343</v>
      </c>
      <c r="V84" s="46">
        <v>0.32806265263157897</v>
      </c>
      <c r="W84" s="39">
        <v>15</v>
      </c>
      <c r="X84" s="96">
        <v>0.39731515609041251</v>
      </c>
      <c r="Y84" s="96">
        <v>0.28409740911186876</v>
      </c>
      <c r="Z84" s="97">
        <v>0.33161626300881974</v>
      </c>
      <c r="AA84" s="46">
        <v>0.32645012210526325</v>
      </c>
      <c r="AB84" s="39">
        <v>15</v>
      </c>
      <c r="AC84" s="96">
        <v>0.39731515609041257</v>
      </c>
      <c r="AD84" s="96">
        <v>0.27824840879514257</v>
      </c>
      <c r="AE84" s="47">
        <v>0.33454739305343251</v>
      </c>
      <c r="AF84" s="34">
        <v>-7.333711920056718E-4</v>
      </c>
      <c r="AG84" s="35" t="e">
        <v>#REF!</v>
      </c>
      <c r="AH84" s="43" t="s">
        <v>39</v>
      </c>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row>
    <row r="85" spans="1:86" s="37" customFormat="1" ht="15" hidden="1" x14ac:dyDescent="0.25">
      <c r="A85" s="99" t="s">
        <v>40</v>
      </c>
      <c r="B85" s="46">
        <v>0.38184878744650502</v>
      </c>
      <c r="C85" s="39">
        <v>15</v>
      </c>
      <c r="D85" s="96">
        <v>0.3957027907635936</v>
      </c>
      <c r="E85" s="96">
        <v>0.34789347013922867</v>
      </c>
      <c r="F85" s="47">
        <v>0.38190918652200456</v>
      </c>
      <c r="G85" s="46">
        <v>0.38706060314487417</v>
      </c>
      <c r="H85" s="39">
        <v>14</v>
      </c>
      <c r="I85" s="96">
        <v>0.39524991137894366</v>
      </c>
      <c r="J85" s="96">
        <v>0.36015199296261124</v>
      </c>
      <c r="K85" s="97">
        <v>0.38556263585925826</v>
      </c>
      <c r="L85" s="46">
        <v>0.38858791510322299</v>
      </c>
      <c r="M85" s="39">
        <v>14</v>
      </c>
      <c r="N85" s="96">
        <v>0.39923281348537443</v>
      </c>
      <c r="O85" s="96">
        <v>0.35794307849690488</v>
      </c>
      <c r="P85" s="98">
        <v>0.38696341966623476</v>
      </c>
      <c r="Q85" s="46">
        <v>0.39150000000000001</v>
      </c>
      <c r="R85" s="39">
        <v>14</v>
      </c>
      <c r="S85" s="96">
        <v>0.40083108530210676</v>
      </c>
      <c r="T85" s="96">
        <v>0.35702552103483637</v>
      </c>
      <c r="U85" s="97">
        <v>0.3867864767994475</v>
      </c>
      <c r="V85" s="46">
        <v>0.38878317663434081</v>
      </c>
      <c r="W85" s="39">
        <v>14</v>
      </c>
      <c r="X85" s="96">
        <v>0.40178890876565293</v>
      </c>
      <c r="Y85" s="96">
        <v>0.3581972396172986</v>
      </c>
      <c r="Z85" s="97">
        <v>0.3874925526207107</v>
      </c>
      <c r="AA85" s="46">
        <v>0.38847120022728643</v>
      </c>
      <c r="AB85" s="39">
        <v>14</v>
      </c>
      <c r="AC85" s="96">
        <v>0.40655037379850478</v>
      </c>
      <c r="AD85" s="96">
        <v>0.36093856428724336</v>
      </c>
      <c r="AE85" s="47">
        <v>0.38769503621659079</v>
      </c>
      <c r="AF85" s="34">
        <v>9.0985324744474738E-4</v>
      </c>
      <c r="AG85" s="35" t="e">
        <v>#REF!</v>
      </c>
      <c r="AH85" s="100" t="s">
        <v>40</v>
      </c>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row>
    <row r="86" spans="1:86" s="37" customFormat="1" ht="15" hidden="1" x14ac:dyDescent="0.25">
      <c r="A86" s="101" t="s">
        <v>41</v>
      </c>
      <c r="B86" s="46">
        <v>0.3231673996160937</v>
      </c>
      <c r="C86" s="39">
        <v>16</v>
      </c>
      <c r="D86" s="96">
        <v>0.35294117647058826</v>
      </c>
      <c r="E86" s="96">
        <v>0.26999999999999996</v>
      </c>
      <c r="F86" s="47">
        <v>0.32179296992958029</v>
      </c>
      <c r="G86" s="46">
        <v>0.30583267983501944</v>
      </c>
      <c r="H86" s="39">
        <v>15</v>
      </c>
      <c r="I86" s="96">
        <v>0.34415956208512916</v>
      </c>
      <c r="J86" s="96">
        <v>0.28567747910142077</v>
      </c>
      <c r="K86" s="97">
        <v>0.30549392817378024</v>
      </c>
      <c r="L86" s="46">
        <v>0.30945027794935143</v>
      </c>
      <c r="M86" s="39">
        <v>15</v>
      </c>
      <c r="N86" s="96">
        <v>0.35065303176745466</v>
      </c>
      <c r="O86" s="96">
        <v>0.28567747910142077</v>
      </c>
      <c r="P86" s="98">
        <v>0.30851820209298625</v>
      </c>
      <c r="Q86" s="46">
        <v>0.30865541618827708</v>
      </c>
      <c r="R86" s="39">
        <v>15</v>
      </c>
      <c r="S86" s="96">
        <v>0.35708220967074722</v>
      </c>
      <c r="T86" s="96">
        <v>0.28567747910142077</v>
      </c>
      <c r="U86" s="97">
        <v>0.30915549271905995</v>
      </c>
      <c r="V86" s="46">
        <v>0.31174737453762202</v>
      </c>
      <c r="W86" s="39">
        <v>14</v>
      </c>
      <c r="X86" s="96">
        <v>0.36344773234727451</v>
      </c>
      <c r="Y86" s="96">
        <v>0.28567747910142077</v>
      </c>
      <c r="Z86" s="97">
        <v>0.31093219945402423</v>
      </c>
      <c r="AA86" s="46">
        <v>0.31653775322283606</v>
      </c>
      <c r="AB86" s="39">
        <v>14</v>
      </c>
      <c r="AC86" s="96">
        <v>0.36975023004680646</v>
      </c>
      <c r="AD86" s="96">
        <v>0.28567747910142077</v>
      </c>
      <c r="AE86" s="47">
        <v>0.31554097971118927</v>
      </c>
      <c r="AF86" s="34">
        <v>8.6381865291482729E-3</v>
      </c>
      <c r="AG86" s="35" t="e">
        <v>#REF!</v>
      </c>
      <c r="AH86" s="102" t="s">
        <v>41</v>
      </c>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row>
    <row r="87" spans="1:86" s="65" customFormat="1" ht="15" hidden="1" x14ac:dyDescent="0.25">
      <c r="A87" s="101" t="s">
        <v>42</v>
      </c>
      <c r="B87" s="46">
        <v>0.42</v>
      </c>
      <c r="C87" s="39">
        <v>16</v>
      </c>
      <c r="D87" s="96">
        <v>0.43</v>
      </c>
      <c r="E87" s="96">
        <v>0.39699999999999996</v>
      </c>
      <c r="F87" s="47">
        <v>0.41797433734872746</v>
      </c>
      <c r="G87" s="46">
        <v>0.39697474388999421</v>
      </c>
      <c r="H87" s="39">
        <v>14</v>
      </c>
      <c r="I87" s="96">
        <v>0.42018606134708408</v>
      </c>
      <c r="J87" s="96">
        <v>0.39</v>
      </c>
      <c r="K87" s="97">
        <v>0.3990146413943339</v>
      </c>
      <c r="L87" s="46">
        <v>0.39789965324786208</v>
      </c>
      <c r="M87" s="39">
        <v>14</v>
      </c>
      <c r="N87" s="96">
        <v>0.42018606134708408</v>
      </c>
      <c r="O87" s="96">
        <v>0.39</v>
      </c>
      <c r="P87" s="98">
        <v>0.39922251813271448</v>
      </c>
      <c r="Q87" s="46">
        <v>0.39943834001749939</v>
      </c>
      <c r="R87" s="39">
        <v>14</v>
      </c>
      <c r="S87" s="96">
        <v>0.41998619935354858</v>
      </c>
      <c r="T87" s="96">
        <v>0.39</v>
      </c>
      <c r="U87" s="97">
        <v>0.4004593240957548</v>
      </c>
      <c r="V87" s="46">
        <v>0.39789965324786208</v>
      </c>
      <c r="W87" s="39">
        <v>14</v>
      </c>
      <c r="X87" s="96">
        <v>0.41978831619163226</v>
      </c>
      <c r="Y87" s="96">
        <v>0.38819843342036553</v>
      </c>
      <c r="Z87" s="97">
        <v>0.3987464677628933</v>
      </c>
      <c r="AA87" s="46">
        <v>0.39759518203893029</v>
      </c>
      <c r="AB87" s="39">
        <v>14</v>
      </c>
      <c r="AC87" s="96">
        <v>0.4195923922689429</v>
      </c>
      <c r="AD87" s="96">
        <v>0.38819843342036547</v>
      </c>
      <c r="AE87" s="47">
        <v>0.40048848357223726</v>
      </c>
      <c r="AF87" s="34">
        <v>3.9050018603292713E-4</v>
      </c>
      <c r="AG87" s="35" t="e">
        <v>#REF!</v>
      </c>
      <c r="AH87" s="102" t="s">
        <v>42</v>
      </c>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row>
    <row r="88" spans="1:86" s="37" customFormat="1" ht="15" hidden="1" x14ac:dyDescent="0.25">
      <c r="A88" s="103" t="s">
        <v>43</v>
      </c>
      <c r="B88" s="46">
        <v>0.41043478260869565</v>
      </c>
      <c r="C88" s="39">
        <v>15</v>
      </c>
      <c r="D88" s="96">
        <v>0.41992011995032652</v>
      </c>
      <c r="E88" s="96">
        <v>0.4</v>
      </c>
      <c r="F88" s="47">
        <v>0.40900396254753674</v>
      </c>
      <c r="G88" s="46">
        <v>0.40453327700244146</v>
      </c>
      <c r="H88" s="39">
        <v>14</v>
      </c>
      <c r="I88" s="96">
        <v>0.4092084781170876</v>
      </c>
      <c r="J88" s="96">
        <v>0.39432364091297839</v>
      </c>
      <c r="K88" s="97">
        <v>0.40322254958007731</v>
      </c>
      <c r="L88" s="46">
        <v>0.40344374280501227</v>
      </c>
      <c r="M88" s="39">
        <v>14</v>
      </c>
      <c r="N88" s="96">
        <v>0.41494863078420202</v>
      </c>
      <c r="O88" s="96">
        <v>0.3949579831932773</v>
      </c>
      <c r="P88" s="98">
        <v>0.40329009566906587</v>
      </c>
      <c r="Q88" s="46">
        <v>0.40164915013980906</v>
      </c>
      <c r="R88" s="39">
        <v>15</v>
      </c>
      <c r="S88" s="96">
        <v>0.41747953953693834</v>
      </c>
      <c r="T88" s="96">
        <v>0.39215782112300596</v>
      </c>
      <c r="U88" s="97">
        <v>0.40218996735096574</v>
      </c>
      <c r="V88" s="46">
        <v>0.40432432432432425</v>
      </c>
      <c r="W88" s="39">
        <v>13</v>
      </c>
      <c r="X88" s="96">
        <v>0.41893532053177041</v>
      </c>
      <c r="Y88" s="96">
        <v>0.39838120522938114</v>
      </c>
      <c r="Z88" s="97">
        <v>0.40280961618202166</v>
      </c>
      <c r="AA88" s="46">
        <v>0.402970489845629</v>
      </c>
      <c r="AB88" s="39">
        <v>14</v>
      </c>
      <c r="AC88" s="96">
        <v>0.42046607872513087</v>
      </c>
      <c r="AD88" s="96">
        <v>0.39830909537850862</v>
      </c>
      <c r="AE88" s="47">
        <v>0.40532733216877209</v>
      </c>
      <c r="AF88" s="34">
        <v>-9.6719872178141486E-4</v>
      </c>
      <c r="AG88" s="35" t="e">
        <v>#REF!</v>
      </c>
      <c r="AH88" s="104" t="s">
        <v>43</v>
      </c>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row>
    <row r="89" spans="1:86" s="37" customFormat="1" ht="15" hidden="1" x14ac:dyDescent="0.25">
      <c r="A89" s="99" t="s">
        <v>44</v>
      </c>
      <c r="B89" s="46">
        <v>0.16</v>
      </c>
      <c r="C89" s="39">
        <v>15</v>
      </c>
      <c r="D89" s="96">
        <v>0.19739374346376615</v>
      </c>
      <c r="E89" s="96">
        <v>0.15</v>
      </c>
      <c r="F89" s="47">
        <v>0.16285750885241598</v>
      </c>
      <c r="G89" s="46">
        <v>0.17714320044146603</v>
      </c>
      <c r="H89" s="39">
        <v>14</v>
      </c>
      <c r="I89" s="96">
        <v>0.19095477386934673</v>
      </c>
      <c r="J89" s="96">
        <v>0.16</v>
      </c>
      <c r="K89" s="97">
        <v>0.17320356521516553</v>
      </c>
      <c r="L89" s="46">
        <v>0.17933424831534248</v>
      </c>
      <c r="M89" s="39">
        <v>14</v>
      </c>
      <c r="N89" s="96">
        <v>0.20330739299610895</v>
      </c>
      <c r="O89" s="96">
        <v>0.15</v>
      </c>
      <c r="P89" s="98">
        <v>0.17633894444926085</v>
      </c>
      <c r="Q89" s="46">
        <v>0.18544201037967203</v>
      </c>
      <c r="R89" s="39">
        <v>14</v>
      </c>
      <c r="S89" s="96">
        <v>0.22</v>
      </c>
      <c r="T89" s="96">
        <v>0.14999999999999997</v>
      </c>
      <c r="U89" s="97">
        <v>0.18333553774481376</v>
      </c>
      <c r="V89" s="46">
        <v>0.19243977134101004</v>
      </c>
      <c r="W89" s="39">
        <v>14</v>
      </c>
      <c r="X89" s="96">
        <v>0.24</v>
      </c>
      <c r="Y89" s="96">
        <v>0.15</v>
      </c>
      <c r="Z89" s="97">
        <v>0.19272989722472106</v>
      </c>
      <c r="AA89" s="46">
        <v>0.19632578876138396</v>
      </c>
      <c r="AB89" s="39">
        <v>14</v>
      </c>
      <c r="AC89" s="96">
        <v>0.26057529610829105</v>
      </c>
      <c r="AD89" s="96">
        <v>0.15</v>
      </c>
      <c r="AE89" s="47">
        <v>0.20265252141360141</v>
      </c>
      <c r="AF89" s="34">
        <v>2.6037457987054369E-2</v>
      </c>
      <c r="AG89" s="35" t="e">
        <v>#REF!</v>
      </c>
      <c r="AH89" s="100" t="s">
        <v>44</v>
      </c>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row>
    <row r="90" spans="1:86" s="37" customFormat="1" ht="16.5" customHeight="1" x14ac:dyDescent="0.25">
      <c r="A90" s="28" t="s">
        <v>46</v>
      </c>
      <c r="B90" s="46">
        <v>6.8572425828970329E-2</v>
      </c>
      <c r="C90" s="30">
        <v>19</v>
      </c>
      <c r="D90" s="92">
        <v>8.4999999999999992E-2</v>
      </c>
      <c r="E90" s="92">
        <v>5.6338028169014086E-2</v>
      </c>
      <c r="F90" s="93">
        <v>6.8407266403679667E-2</v>
      </c>
      <c r="G90" s="46">
        <v>7.1647934795598084E-2</v>
      </c>
      <c r="H90" s="30">
        <v>18</v>
      </c>
      <c r="I90" s="92">
        <v>8.0082033549347842E-2</v>
      </c>
      <c r="J90" s="92">
        <v>5.501760563380282E-2</v>
      </c>
      <c r="K90" s="94">
        <v>7.1185135546893999E-2</v>
      </c>
      <c r="L90" s="46">
        <v>7.6792006793440837E-2</v>
      </c>
      <c r="M90" s="30">
        <v>18</v>
      </c>
      <c r="N90" s="92">
        <v>8.435679271431154E-2</v>
      </c>
      <c r="O90" s="92">
        <v>5.1203051643192485E-2</v>
      </c>
      <c r="P90" s="94">
        <v>7.4177772666833966E-2</v>
      </c>
      <c r="Q90" s="46">
        <v>7.9248143185388309E-2</v>
      </c>
      <c r="R90" s="30">
        <v>18</v>
      </c>
      <c r="S90" s="92">
        <v>0.1</v>
      </c>
      <c r="T90" s="92">
        <v>4.973591549295775E-2</v>
      </c>
      <c r="U90" s="94">
        <v>7.6366692247651441E-2</v>
      </c>
      <c r="V90" s="46">
        <v>0.08</v>
      </c>
      <c r="W90" s="30">
        <v>16</v>
      </c>
      <c r="X90" s="92">
        <v>0.11</v>
      </c>
      <c r="Y90" s="92">
        <v>4.8268779342723007E-2</v>
      </c>
      <c r="Z90" s="94">
        <v>7.869884124233914E-2</v>
      </c>
      <c r="AA90" s="46">
        <v>0.08</v>
      </c>
      <c r="AB90" s="30">
        <v>15</v>
      </c>
      <c r="AC90" s="92">
        <v>0.12000000000000001</v>
      </c>
      <c r="AD90" s="92">
        <v>6.4777775866813422E-2</v>
      </c>
      <c r="AE90" s="93">
        <v>8.2689677121001615E-2</v>
      </c>
      <c r="AF90" s="34">
        <v>2.7949021765374393E-2</v>
      </c>
      <c r="AG90" s="35" t="e">
        <v>#REF!</v>
      </c>
      <c r="AH90" s="36" t="s">
        <v>46</v>
      </c>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row>
    <row r="91" spans="1:86" s="37" customFormat="1" ht="15" x14ac:dyDescent="0.25">
      <c r="A91" s="105" t="s">
        <v>60</v>
      </c>
      <c r="B91" s="46">
        <v>0.30951162364084384</v>
      </c>
      <c r="C91" s="106">
        <v>19</v>
      </c>
      <c r="D91" s="107">
        <v>0.32078029004999964</v>
      </c>
      <c r="E91" s="107">
        <v>0.29981351585313337</v>
      </c>
      <c r="F91" s="108">
        <v>0.31007669063308835</v>
      </c>
      <c r="G91" s="109">
        <v>0.29706563671356945</v>
      </c>
      <c r="H91" s="106">
        <v>18</v>
      </c>
      <c r="I91" s="107">
        <v>0.30193111643378151</v>
      </c>
      <c r="J91" s="107">
        <v>0.28961063418893779</v>
      </c>
      <c r="K91" s="110">
        <v>0.29635301993586238</v>
      </c>
      <c r="L91" s="109">
        <v>0.30192372918298949</v>
      </c>
      <c r="M91" s="106">
        <v>18</v>
      </c>
      <c r="N91" s="107">
        <v>0.3084470340577658</v>
      </c>
      <c r="O91" s="107">
        <v>0.29549670231588171</v>
      </c>
      <c r="P91" s="111">
        <v>0.30157604260672177</v>
      </c>
      <c r="Q91" s="109">
        <v>0.30775649731045085</v>
      </c>
      <c r="R91" s="106">
        <v>18</v>
      </c>
      <c r="S91" s="107">
        <v>0.31769555601612554</v>
      </c>
      <c r="T91" s="107">
        <v>0.29504905530652653</v>
      </c>
      <c r="U91" s="110">
        <v>0.30736458697361541</v>
      </c>
      <c r="V91" s="109">
        <v>0.31262595633422452</v>
      </c>
      <c r="W91" s="106">
        <v>16</v>
      </c>
      <c r="X91" s="107">
        <v>0.33809821087994807</v>
      </c>
      <c r="Y91" s="107">
        <v>0.30130576836321166</v>
      </c>
      <c r="Z91" s="110">
        <v>0.31530697931941276</v>
      </c>
      <c r="AA91" s="109">
        <v>0.31658713883962969</v>
      </c>
      <c r="AB91" s="106">
        <v>15</v>
      </c>
      <c r="AC91" s="107">
        <v>0.3379354329124819</v>
      </c>
      <c r="AD91" s="107">
        <v>0.30680977666500769</v>
      </c>
      <c r="AE91" s="108">
        <v>0.31875873863412957</v>
      </c>
      <c r="AF91" s="34">
        <v>1.6038612247080808E-2</v>
      </c>
      <c r="AG91" s="35" t="e">
        <v>#REF!</v>
      </c>
      <c r="AH91" s="112" t="s">
        <v>60</v>
      </c>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row>
    <row r="92" spans="1:86" s="37" customFormat="1" ht="15" x14ac:dyDescent="0.25">
      <c r="A92" s="113" t="s">
        <v>50</v>
      </c>
      <c r="B92" s="29" t="s">
        <v>50</v>
      </c>
      <c r="C92" s="39" t="s">
        <v>50</v>
      </c>
      <c r="D92" s="40" t="s">
        <v>50</v>
      </c>
      <c r="E92" s="40" t="s">
        <v>50</v>
      </c>
      <c r="F92" s="41" t="s">
        <v>50</v>
      </c>
      <c r="G92" s="29"/>
      <c r="H92" s="39"/>
      <c r="I92" s="40"/>
      <c r="J92" s="40"/>
      <c r="K92" s="42" t="s">
        <v>50</v>
      </c>
      <c r="L92" s="29"/>
      <c r="M92" s="39"/>
      <c r="N92" s="40"/>
      <c r="O92" s="40"/>
      <c r="P92" s="42" t="s">
        <v>50</v>
      </c>
      <c r="Q92" s="29"/>
      <c r="R92" s="39"/>
      <c r="S92" s="40"/>
      <c r="T92" s="40"/>
      <c r="U92" s="42" t="s">
        <v>50</v>
      </c>
      <c r="V92" s="29"/>
      <c r="W92" s="39"/>
      <c r="X92" s="40"/>
      <c r="Y92" s="40"/>
      <c r="Z92" s="42" t="s">
        <v>50</v>
      </c>
      <c r="AA92" s="29"/>
      <c r="AB92" s="39"/>
      <c r="AC92" s="40"/>
      <c r="AD92" s="40"/>
      <c r="AE92" s="41" t="s">
        <v>50</v>
      </c>
      <c r="AF92" s="34"/>
      <c r="AG92" s="35"/>
      <c r="AH92" s="67" t="s">
        <v>50</v>
      </c>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row>
    <row r="93" spans="1:86" s="37" customFormat="1" ht="15" x14ac:dyDescent="0.25">
      <c r="A93" s="91" t="s">
        <v>61</v>
      </c>
      <c r="B93" s="29" t="s">
        <v>50</v>
      </c>
      <c r="C93" s="39" t="s">
        <v>50</v>
      </c>
      <c r="D93" s="40" t="s">
        <v>50</v>
      </c>
      <c r="E93" s="40" t="s">
        <v>50</v>
      </c>
      <c r="F93" s="41" t="s">
        <v>50</v>
      </c>
      <c r="G93" s="29"/>
      <c r="H93" s="39"/>
      <c r="I93" s="40"/>
      <c r="J93" s="40"/>
      <c r="K93" s="42" t="s">
        <v>50</v>
      </c>
      <c r="L93" s="29"/>
      <c r="M93" s="39"/>
      <c r="N93" s="40"/>
      <c r="O93" s="40"/>
      <c r="P93" s="42"/>
      <c r="Q93" s="29"/>
      <c r="R93" s="39"/>
      <c r="S93" s="40"/>
      <c r="T93" s="40"/>
      <c r="U93" s="42" t="s">
        <v>50</v>
      </c>
      <c r="V93" s="29"/>
      <c r="W93" s="39"/>
      <c r="X93" s="40"/>
      <c r="Y93" s="40"/>
      <c r="Z93" s="42" t="s">
        <v>50</v>
      </c>
      <c r="AA93" s="29"/>
      <c r="AB93" s="39"/>
      <c r="AC93" s="40"/>
      <c r="AD93" s="40"/>
      <c r="AE93" s="41" t="s">
        <v>50</v>
      </c>
      <c r="AF93" s="34"/>
      <c r="AG93" s="35"/>
      <c r="AH93" s="79" t="s">
        <v>61</v>
      </c>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row>
    <row r="94" spans="1:86" s="37" customFormat="1" ht="15" x14ac:dyDescent="0.25">
      <c r="A94" s="87" t="s">
        <v>24</v>
      </c>
      <c r="B94" s="29">
        <v>1071.3416216158255</v>
      </c>
      <c r="C94" s="39">
        <v>16</v>
      </c>
      <c r="D94" s="39">
        <v>1236.2832231325301</v>
      </c>
      <c r="E94" s="39">
        <v>1008.5192986969953</v>
      </c>
      <c r="F94" s="41">
        <v>1079.1658575078307</v>
      </c>
      <c r="G94" s="29">
        <v>4407.1762345973384</v>
      </c>
      <c r="H94" s="39">
        <v>18</v>
      </c>
      <c r="I94" s="40">
        <v>4696.6038978313254</v>
      </c>
      <c r="J94" s="40">
        <v>4156.4138762350349</v>
      </c>
      <c r="K94" s="42">
        <v>4413.5671719719003</v>
      </c>
      <c r="L94" s="29">
        <v>4237.0780529853446</v>
      </c>
      <c r="M94" s="39">
        <v>18</v>
      </c>
      <c r="N94" s="40">
        <v>4686.0323289018179</v>
      </c>
      <c r="O94" s="40">
        <v>4000</v>
      </c>
      <c r="P94" s="42">
        <v>4288.1972926741773</v>
      </c>
      <c r="Q94" s="29">
        <v>4052.3393188936398</v>
      </c>
      <c r="R94" s="39">
        <v>18</v>
      </c>
      <c r="S94" s="40">
        <v>4550</v>
      </c>
      <c r="T94" s="40">
        <v>3508.6720300981756</v>
      </c>
      <c r="U94" s="42">
        <v>4103.9248733707891</v>
      </c>
      <c r="V94" s="29">
        <v>3963.5830706033476</v>
      </c>
      <c r="W94" s="39">
        <v>16</v>
      </c>
      <c r="X94" s="40">
        <v>4550</v>
      </c>
      <c r="Y94" s="40">
        <v>3417.4998030734264</v>
      </c>
      <c r="Z94" s="42">
        <v>3970.4144996709188</v>
      </c>
      <c r="AA94" s="29">
        <v>3911.6236065095322</v>
      </c>
      <c r="AB94" s="39">
        <v>15</v>
      </c>
      <c r="AC94" s="40">
        <v>4303.0300877951859</v>
      </c>
      <c r="AD94" s="40">
        <v>3000</v>
      </c>
      <c r="AE94" s="41">
        <v>3878.1700908823518</v>
      </c>
      <c r="AF94" s="34">
        <v>-2.9380169050272742E-2</v>
      </c>
      <c r="AG94" s="35" t="e">
        <v>#REF!</v>
      </c>
      <c r="AH94" s="77" t="s">
        <v>24</v>
      </c>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row>
    <row r="95" spans="1:86" s="37" customFormat="1" ht="15" x14ac:dyDescent="0.25">
      <c r="A95" s="87" t="s">
        <v>52</v>
      </c>
      <c r="B95" s="29">
        <v>1198.1621826559301</v>
      </c>
      <c r="C95" s="39">
        <v>13</v>
      </c>
      <c r="D95" s="40">
        <v>1323.6801909090907</v>
      </c>
      <c r="E95" s="40">
        <v>1053.3735789036095</v>
      </c>
      <c r="F95" s="41">
        <v>1199.4848820485663</v>
      </c>
      <c r="G95" s="29">
        <v>4607</v>
      </c>
      <c r="H95" s="39">
        <v>15</v>
      </c>
      <c r="I95" s="40">
        <v>5094.1818011138184</v>
      </c>
      <c r="J95" s="40">
        <v>4455.7402046802817</v>
      </c>
      <c r="K95" s="42">
        <v>4702.4942411373368</v>
      </c>
      <c r="L95" s="29">
        <v>4814.4727223784466</v>
      </c>
      <c r="M95" s="39">
        <v>18</v>
      </c>
      <c r="N95" s="40">
        <v>5085.5004066952688</v>
      </c>
      <c r="O95" s="40">
        <v>4566.2179516799997</v>
      </c>
      <c r="P95" s="42">
        <v>4817.2229266262766</v>
      </c>
      <c r="Q95" s="29">
        <v>4953.6602434176602</v>
      </c>
      <c r="R95" s="39">
        <v>18</v>
      </c>
      <c r="S95" s="40">
        <v>5365</v>
      </c>
      <c r="T95" s="40">
        <v>4496.7049429038734</v>
      </c>
      <c r="U95" s="42">
        <v>4951.5947298549654</v>
      </c>
      <c r="V95" s="29">
        <v>5114.2008185881541</v>
      </c>
      <c r="W95" s="39">
        <v>16</v>
      </c>
      <c r="X95" s="40">
        <v>5683</v>
      </c>
      <c r="Y95" s="40">
        <v>4651.1627906976746</v>
      </c>
      <c r="Z95" s="42">
        <v>5111.6858422350997</v>
      </c>
      <c r="AA95" s="29">
        <v>5187.0109192609498</v>
      </c>
      <c r="AB95" s="39">
        <v>15</v>
      </c>
      <c r="AC95" s="40">
        <v>5884</v>
      </c>
      <c r="AD95" s="40">
        <v>4617.4562735307081</v>
      </c>
      <c r="AE95" s="41">
        <v>5214.7031012808247</v>
      </c>
      <c r="AF95" s="34">
        <v>3.0088971526164299E-2</v>
      </c>
      <c r="AG95" s="35" t="e">
        <v>#REF!</v>
      </c>
      <c r="AH95" s="77" t="s">
        <v>52</v>
      </c>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row>
    <row r="96" spans="1:86" s="37" customFormat="1" ht="15" x14ac:dyDescent="0.25">
      <c r="A96" s="38" t="s">
        <v>62</v>
      </c>
      <c r="B96" s="29">
        <v>1284.7585853543342</v>
      </c>
      <c r="C96" s="39">
        <v>12</v>
      </c>
      <c r="D96" s="40">
        <v>1483.9</v>
      </c>
      <c r="E96" s="40">
        <v>1165.5999999999999</v>
      </c>
      <c r="F96" s="41">
        <v>1311.1484109892715</v>
      </c>
      <c r="G96" s="29">
        <v>5098.7311443437002</v>
      </c>
      <c r="H96" s="39">
        <v>11</v>
      </c>
      <c r="I96" s="40">
        <v>5633.158135392001</v>
      </c>
      <c r="J96" s="40">
        <v>4702</v>
      </c>
      <c r="K96" s="42">
        <v>5109.7782156149333</v>
      </c>
      <c r="L96" s="29">
        <v>5327.8743999999997</v>
      </c>
      <c r="M96" s="39">
        <v>15</v>
      </c>
      <c r="N96" s="40">
        <v>5634.465350800001</v>
      </c>
      <c r="O96" s="40">
        <v>5093.0766770027203</v>
      </c>
      <c r="P96" s="42">
        <v>5313.5061711670432</v>
      </c>
      <c r="Q96" s="29">
        <v>5423.0759306170094</v>
      </c>
      <c r="R96" s="39">
        <v>15</v>
      </c>
      <c r="S96" s="40">
        <v>5999.219305040001</v>
      </c>
      <c r="T96" s="40">
        <v>4977.5123931485577</v>
      </c>
      <c r="U96" s="42">
        <v>5473.2564991027666</v>
      </c>
      <c r="V96" s="29">
        <v>5502.4397302610014</v>
      </c>
      <c r="W96" s="39">
        <v>14</v>
      </c>
      <c r="X96" s="40">
        <v>6312.4601363447009</v>
      </c>
      <c r="Y96" s="40">
        <v>5000</v>
      </c>
      <c r="Z96" s="42">
        <v>5619.447772000437</v>
      </c>
      <c r="AA96" s="29">
        <v>5605.3433918888777</v>
      </c>
      <c r="AB96" s="39">
        <v>14</v>
      </c>
      <c r="AC96" s="40">
        <v>6579.9694463543055</v>
      </c>
      <c r="AD96" s="40">
        <v>5000</v>
      </c>
      <c r="AE96" s="41">
        <v>5762.581221179179</v>
      </c>
      <c r="AF96" s="34">
        <v>2.3964800581530277E-2</v>
      </c>
      <c r="AG96" s="35" t="e">
        <v>#REF!</v>
      </c>
      <c r="AH96" s="43" t="s">
        <v>62</v>
      </c>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row>
    <row r="97" spans="1:86" s="37" customFormat="1" ht="15" x14ac:dyDescent="0.25">
      <c r="A97" s="87" t="s">
        <v>36</v>
      </c>
      <c r="B97" s="29">
        <v>393.42735694822886</v>
      </c>
      <c r="C97" s="39">
        <v>15</v>
      </c>
      <c r="D97" s="40">
        <v>456.72562616962153</v>
      </c>
      <c r="E97" s="40">
        <v>345.49543533310327</v>
      </c>
      <c r="F97" s="41">
        <v>396.65021656060782</v>
      </c>
      <c r="G97" s="29">
        <v>1647.8683154515118</v>
      </c>
      <c r="H97" s="39">
        <v>18</v>
      </c>
      <c r="I97" s="40">
        <v>1929.7963570699198</v>
      </c>
      <c r="J97" s="40">
        <v>1542.0859756381401</v>
      </c>
      <c r="K97" s="42">
        <v>1670.8570071531769</v>
      </c>
      <c r="L97" s="29">
        <v>1609.6417773677549</v>
      </c>
      <c r="M97" s="39">
        <v>18</v>
      </c>
      <c r="N97" s="40">
        <v>2538.3664779468722</v>
      </c>
      <c r="O97" s="40">
        <v>1494.1956781137419</v>
      </c>
      <c r="P97" s="42">
        <v>1714.5346128572473</v>
      </c>
      <c r="Q97" s="29">
        <v>1580.178974491148</v>
      </c>
      <c r="R97" s="39">
        <v>18</v>
      </c>
      <c r="S97" s="40">
        <v>1924.0873751349254</v>
      </c>
      <c r="T97" s="40">
        <v>1448.9821826245281</v>
      </c>
      <c r="U97" s="42">
        <v>1594.8246029101758</v>
      </c>
      <c r="V97" s="29">
        <v>1569.6616731708209</v>
      </c>
      <c r="W97" s="39">
        <v>16</v>
      </c>
      <c r="X97" s="40">
        <v>1839.8649381593987</v>
      </c>
      <c r="Y97" s="40">
        <v>1259</v>
      </c>
      <c r="Z97" s="42">
        <v>1567.4789038218109</v>
      </c>
      <c r="AA97" s="29">
        <v>1563</v>
      </c>
      <c r="AB97" s="39">
        <v>15</v>
      </c>
      <c r="AC97" s="40">
        <v>1840.837804295667</v>
      </c>
      <c r="AD97" s="40">
        <v>1306</v>
      </c>
      <c r="AE97" s="41">
        <v>1572.6075377655168</v>
      </c>
      <c r="AF97" s="34">
        <v>-1.313188226801032E-2</v>
      </c>
      <c r="AG97" s="35" t="e">
        <v>#REF!</v>
      </c>
      <c r="AH97" s="77" t="s">
        <v>36</v>
      </c>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row>
    <row r="98" spans="1:86" s="37" customFormat="1" ht="15" x14ac:dyDescent="0.25">
      <c r="A98" s="87" t="s">
        <v>19</v>
      </c>
      <c r="B98" s="29">
        <v>71.453800000000001</v>
      </c>
      <c r="C98" s="39">
        <v>14</v>
      </c>
      <c r="D98" s="40">
        <v>127</v>
      </c>
      <c r="E98" s="40">
        <v>44.204056876800003</v>
      </c>
      <c r="F98" s="41">
        <v>73.171014247245139</v>
      </c>
      <c r="G98" s="29">
        <v>288.32</v>
      </c>
      <c r="H98" s="39">
        <v>17</v>
      </c>
      <c r="I98" s="40">
        <v>467</v>
      </c>
      <c r="J98" s="40">
        <v>252.99373410580085</v>
      </c>
      <c r="K98" s="42">
        <v>302.22595383623315</v>
      </c>
      <c r="L98" s="29">
        <v>283.77492271617933</v>
      </c>
      <c r="M98" s="39">
        <v>17</v>
      </c>
      <c r="N98" s="40">
        <v>452</v>
      </c>
      <c r="O98" s="40">
        <v>253.32508050629912</v>
      </c>
      <c r="P98" s="42">
        <v>296.58135751544017</v>
      </c>
      <c r="Q98" s="29">
        <v>296.82810728311637</v>
      </c>
      <c r="R98" s="39">
        <v>17</v>
      </c>
      <c r="S98" s="40">
        <v>411</v>
      </c>
      <c r="T98" s="40">
        <v>253.97266195216793</v>
      </c>
      <c r="U98" s="42">
        <v>295.99591194192294</v>
      </c>
      <c r="V98" s="29">
        <v>281.39428081506196</v>
      </c>
      <c r="W98" s="39">
        <v>16</v>
      </c>
      <c r="X98" s="40">
        <v>403</v>
      </c>
      <c r="Y98" s="40">
        <v>255.33001958024647</v>
      </c>
      <c r="Z98" s="42">
        <v>295.76400489466096</v>
      </c>
      <c r="AA98" s="29">
        <v>293</v>
      </c>
      <c r="AB98" s="39">
        <v>15</v>
      </c>
      <c r="AC98" s="40">
        <v>406</v>
      </c>
      <c r="AD98" s="40">
        <v>255.24762297920003</v>
      </c>
      <c r="AE98" s="41">
        <v>298.97837318022454</v>
      </c>
      <c r="AF98" s="34">
        <v>4.0335214888493898E-3</v>
      </c>
      <c r="AG98" s="35" t="e">
        <v>#REF!</v>
      </c>
      <c r="AH98" s="77" t="s">
        <v>19</v>
      </c>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row>
    <row r="99" spans="1:86" s="65" customFormat="1" ht="15" x14ac:dyDescent="0.25">
      <c r="A99" s="87" t="s">
        <v>46</v>
      </c>
      <c r="B99" s="29">
        <v>101</v>
      </c>
      <c r="C99" s="39">
        <v>16</v>
      </c>
      <c r="D99" s="40">
        <v>198.02879999999999</v>
      </c>
      <c r="E99" s="40">
        <v>91</v>
      </c>
      <c r="F99" s="41">
        <v>108.6746179646659</v>
      </c>
      <c r="G99" s="29">
        <v>404.06932821511401</v>
      </c>
      <c r="H99" s="39">
        <v>18</v>
      </c>
      <c r="I99" s="40">
        <v>1062.8496320361178</v>
      </c>
      <c r="J99" s="40">
        <v>360</v>
      </c>
      <c r="K99" s="42">
        <v>463.52880213569802</v>
      </c>
      <c r="L99" s="29">
        <v>402.1083775996816</v>
      </c>
      <c r="M99" s="39">
        <v>18</v>
      </c>
      <c r="N99" s="40">
        <v>1068.7150178967383</v>
      </c>
      <c r="O99" s="40">
        <v>341.62776267605625</v>
      </c>
      <c r="P99" s="42">
        <v>471.11631034155175</v>
      </c>
      <c r="Q99" s="29">
        <v>404.00287542000001</v>
      </c>
      <c r="R99" s="39">
        <v>18</v>
      </c>
      <c r="S99" s="40">
        <v>1074.8061687380332</v>
      </c>
      <c r="T99" s="40">
        <v>336.46918345964781</v>
      </c>
      <c r="U99" s="42">
        <v>473.53171434607862</v>
      </c>
      <c r="V99" s="29">
        <v>404.45674930529998</v>
      </c>
      <c r="W99" s="39">
        <v>16</v>
      </c>
      <c r="X99" s="40">
        <v>1081.1318080168376</v>
      </c>
      <c r="Y99" s="40">
        <v>338.15152937694603</v>
      </c>
      <c r="Z99" s="42">
        <v>482.71166492337238</v>
      </c>
      <c r="AA99" s="29">
        <v>407.95263359670594</v>
      </c>
      <c r="AB99" s="39">
        <v>15</v>
      </c>
      <c r="AC99" s="40">
        <v>1087.7009988685033</v>
      </c>
      <c r="AD99" s="40">
        <v>338</v>
      </c>
      <c r="AE99" s="41">
        <v>490.07552220929551</v>
      </c>
      <c r="AF99" s="34">
        <v>2.3940125344448226E-3</v>
      </c>
      <c r="AG99" s="35" t="e">
        <v>#REF!</v>
      </c>
      <c r="AH99" s="77" t="s">
        <v>46</v>
      </c>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row>
    <row r="100" spans="1:86" s="115" customFormat="1" ht="15" x14ac:dyDescent="0.25">
      <c r="A100" s="87" t="s">
        <v>47</v>
      </c>
      <c r="B100" s="29">
        <v>207</v>
      </c>
      <c r="C100" s="39">
        <v>15</v>
      </c>
      <c r="D100" s="40">
        <v>264.12799999999999</v>
      </c>
      <c r="E100" s="40">
        <v>86.45</v>
      </c>
      <c r="F100" s="41">
        <v>202.73656000058307</v>
      </c>
      <c r="G100" s="29">
        <v>910.107014084507</v>
      </c>
      <c r="H100" s="39">
        <v>17</v>
      </c>
      <c r="I100" s="40">
        <v>1020.848</v>
      </c>
      <c r="J100" s="40">
        <v>350</v>
      </c>
      <c r="K100" s="42">
        <v>835.87228636564225</v>
      </c>
      <c r="L100" s="29">
        <v>899.02083600000003</v>
      </c>
      <c r="M100" s="39">
        <v>17</v>
      </c>
      <c r="N100" s="40">
        <v>1053</v>
      </c>
      <c r="O100" s="40">
        <v>350</v>
      </c>
      <c r="P100" s="42">
        <v>792.22668496211713</v>
      </c>
      <c r="Q100" s="29">
        <v>881.04041928000004</v>
      </c>
      <c r="R100" s="39">
        <v>17</v>
      </c>
      <c r="S100" s="40">
        <v>1080</v>
      </c>
      <c r="T100" s="40">
        <v>350</v>
      </c>
      <c r="U100" s="42">
        <v>780.20444597001278</v>
      </c>
      <c r="V100" s="29">
        <v>837</v>
      </c>
      <c r="W100" s="39">
        <v>15</v>
      </c>
      <c r="X100" s="40">
        <v>984.55075171200019</v>
      </c>
      <c r="Y100" s="40">
        <v>350</v>
      </c>
      <c r="Z100" s="42">
        <v>732.08294634745278</v>
      </c>
      <c r="AA100" s="29">
        <v>800</v>
      </c>
      <c r="AB100" s="39">
        <v>15</v>
      </c>
      <c r="AC100" s="40">
        <v>974.70524419488027</v>
      </c>
      <c r="AD100" s="40">
        <v>350</v>
      </c>
      <c r="AE100" s="41">
        <v>723.46410012315584</v>
      </c>
      <c r="AF100" s="34">
        <v>-3.1723522956686456E-2</v>
      </c>
      <c r="AG100" s="35" t="e">
        <v>#REF!</v>
      </c>
      <c r="AH100" s="77" t="s">
        <v>47</v>
      </c>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row>
    <row r="101" spans="1:86" s="37" customFormat="1" ht="15" x14ac:dyDescent="0.25">
      <c r="A101" s="89" t="s">
        <v>63</v>
      </c>
      <c r="B101" s="29">
        <v>2952.229889140272</v>
      </c>
      <c r="C101" s="106">
        <v>12</v>
      </c>
      <c r="D101" s="116">
        <v>3338.0722483367572</v>
      </c>
      <c r="E101" s="116">
        <v>2700</v>
      </c>
      <c r="F101" s="117">
        <v>2969.8097011225677</v>
      </c>
      <c r="G101" s="72">
        <v>12114.342607625476</v>
      </c>
      <c r="H101" s="106">
        <v>13</v>
      </c>
      <c r="I101" s="116">
        <v>12393.767616079973</v>
      </c>
      <c r="J101" s="116">
        <v>11551.009747359076</v>
      </c>
      <c r="K101" s="118">
        <v>12061.19620161595</v>
      </c>
      <c r="L101" s="72">
        <v>11806</v>
      </c>
      <c r="M101" s="106">
        <v>17</v>
      </c>
      <c r="N101" s="116">
        <v>12860.275197400197</v>
      </c>
      <c r="O101" s="116">
        <v>11362.868438727533</v>
      </c>
      <c r="P101" s="119">
        <v>11938.423887175879</v>
      </c>
      <c r="Q101" s="72">
        <v>11891.279550313453</v>
      </c>
      <c r="R101" s="106">
        <v>17</v>
      </c>
      <c r="S101" s="116">
        <v>12348.321496397659</v>
      </c>
      <c r="T101" s="116">
        <v>10988.97675394302</v>
      </c>
      <c r="U101" s="118">
        <v>11762.965662674795</v>
      </c>
      <c r="V101" s="72">
        <v>11954.343604607342</v>
      </c>
      <c r="W101" s="106">
        <v>15</v>
      </c>
      <c r="X101" s="116">
        <v>12238.4513599804</v>
      </c>
      <c r="Y101" s="116">
        <v>10698.895992436665</v>
      </c>
      <c r="Z101" s="118">
        <v>11755.737837965866</v>
      </c>
      <c r="AA101" s="72">
        <v>11939.913583777479</v>
      </c>
      <c r="AB101" s="106">
        <v>15</v>
      </c>
      <c r="AC101" s="116">
        <v>12535.374675242365</v>
      </c>
      <c r="AD101" s="116">
        <v>10223.432862846628</v>
      </c>
      <c r="AE101" s="117">
        <v>11807.679888258825</v>
      </c>
      <c r="AF101" s="34">
        <v>-3.619239635779925E-3</v>
      </c>
      <c r="AG101" s="35" t="e">
        <v>#REF!</v>
      </c>
      <c r="AH101" s="90" t="s">
        <v>63</v>
      </c>
      <c r="AI101" s="10"/>
      <c r="AJ101" s="10"/>
      <c r="AK101" s="114"/>
      <c r="AL101" s="10"/>
      <c r="AM101" s="10"/>
      <c r="AN101" s="114"/>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row>
    <row r="102" spans="1:86" s="37" customFormat="1" ht="15" x14ac:dyDescent="0.25">
      <c r="A102" s="120" t="s">
        <v>50</v>
      </c>
      <c r="B102" s="29" t="s">
        <v>50</v>
      </c>
      <c r="C102" s="39" t="s">
        <v>50</v>
      </c>
      <c r="D102" s="40" t="s">
        <v>50</v>
      </c>
      <c r="E102" s="40" t="s">
        <v>50</v>
      </c>
      <c r="F102" s="41" t="s">
        <v>50</v>
      </c>
      <c r="G102" s="29"/>
      <c r="H102" s="39"/>
      <c r="I102" s="40"/>
      <c r="J102" s="40"/>
      <c r="K102" s="42" t="s">
        <v>50</v>
      </c>
      <c r="L102" s="29"/>
      <c r="M102" s="39"/>
      <c r="N102" s="40"/>
      <c r="O102" s="40"/>
      <c r="P102" s="42" t="s">
        <v>50</v>
      </c>
      <c r="Q102" s="29"/>
      <c r="R102" s="39"/>
      <c r="S102" s="40"/>
      <c r="T102" s="40"/>
      <c r="U102" s="42" t="s">
        <v>50</v>
      </c>
      <c r="V102" s="29"/>
      <c r="W102" s="39"/>
      <c r="X102" s="40"/>
      <c r="Y102" s="40"/>
      <c r="Z102" s="42" t="s">
        <v>50</v>
      </c>
      <c r="AA102" s="29"/>
      <c r="AB102" s="39"/>
      <c r="AC102" s="40"/>
      <c r="AD102" s="40"/>
      <c r="AE102" s="41" t="s">
        <v>50</v>
      </c>
      <c r="AF102" s="34"/>
      <c r="AG102" s="35"/>
      <c r="AH102" s="121" t="s">
        <v>50</v>
      </c>
      <c r="AI102" s="10"/>
      <c r="AJ102" s="10"/>
      <c r="AK102" s="122"/>
      <c r="AL102" s="122"/>
      <c r="AM102" s="122"/>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row>
    <row r="103" spans="1:86" s="37" customFormat="1" ht="15" x14ac:dyDescent="0.25">
      <c r="A103" s="120"/>
      <c r="B103" s="29" t="s">
        <v>50</v>
      </c>
      <c r="C103" s="39" t="s">
        <v>50</v>
      </c>
      <c r="D103" s="40" t="s">
        <v>50</v>
      </c>
      <c r="E103" s="40" t="s">
        <v>50</v>
      </c>
      <c r="F103" s="41" t="s">
        <v>50</v>
      </c>
      <c r="G103" s="29"/>
      <c r="H103" s="39"/>
      <c r="I103" s="40"/>
      <c r="J103" s="40"/>
      <c r="K103" s="42" t="s">
        <v>50</v>
      </c>
      <c r="L103" s="29"/>
      <c r="M103" s="39"/>
      <c r="N103" s="40"/>
      <c r="O103" s="40"/>
      <c r="P103" s="42" t="s">
        <v>50</v>
      </c>
      <c r="Q103" s="29"/>
      <c r="R103" s="39"/>
      <c r="S103" s="40"/>
      <c r="T103" s="40"/>
      <c r="U103" s="42" t="s">
        <v>50</v>
      </c>
      <c r="V103" s="29"/>
      <c r="W103" s="39"/>
      <c r="X103" s="40"/>
      <c r="Y103" s="40"/>
      <c r="Z103" s="42" t="s">
        <v>50</v>
      </c>
      <c r="AA103" s="29"/>
      <c r="AB103" s="39"/>
      <c r="AC103" s="40"/>
      <c r="AD103" s="40"/>
      <c r="AE103" s="41" t="s">
        <v>50</v>
      </c>
      <c r="AF103" s="34"/>
      <c r="AG103" s="35"/>
      <c r="AH103" s="121"/>
      <c r="AI103" s="10"/>
      <c r="AJ103" s="10"/>
      <c r="AK103" s="122"/>
      <c r="AL103" s="122"/>
      <c r="AM103" s="122"/>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row>
    <row r="104" spans="1:86" s="124" customFormat="1" ht="15" x14ac:dyDescent="0.25">
      <c r="A104" s="88" t="s">
        <v>64</v>
      </c>
      <c r="B104" s="29">
        <v>1440.4273190625254</v>
      </c>
      <c r="C104" s="106">
        <v>13</v>
      </c>
      <c r="D104" s="116">
        <v>1809.9413432229458</v>
      </c>
      <c r="E104" s="116">
        <v>1040.0133953174509</v>
      </c>
      <c r="F104" s="117">
        <v>1424.7230400852761</v>
      </c>
      <c r="G104" s="72">
        <v>5506.5646684262283</v>
      </c>
      <c r="H104" s="106">
        <v>15</v>
      </c>
      <c r="I104" s="116">
        <v>5709.8855737788008</v>
      </c>
      <c r="J104" s="116">
        <v>4604.4855436299167</v>
      </c>
      <c r="K104" s="118">
        <v>5448.6811727369459</v>
      </c>
      <c r="L104" s="72">
        <v>6165.8346251219828</v>
      </c>
      <c r="M104" s="106">
        <v>16</v>
      </c>
      <c r="N104" s="116">
        <v>7208.5303215489321</v>
      </c>
      <c r="O104" s="116">
        <v>4138.763003894248</v>
      </c>
      <c r="P104" s="118">
        <v>6056.6862620703341</v>
      </c>
      <c r="Q104" s="72">
        <v>7312.9449459108173</v>
      </c>
      <c r="R104" s="106">
        <v>16</v>
      </c>
      <c r="S104" s="116">
        <v>9542.7885511038912</v>
      </c>
      <c r="T104" s="116">
        <v>4957.5410363823885</v>
      </c>
      <c r="U104" s="118">
        <v>7253.9682563820134</v>
      </c>
      <c r="V104" s="72">
        <v>8158.5852118196326</v>
      </c>
      <c r="W104" s="106">
        <v>14</v>
      </c>
      <c r="X104" s="116">
        <v>10924.157224534556</v>
      </c>
      <c r="Y104" s="116">
        <v>5997.6629620446292</v>
      </c>
      <c r="Z104" s="118">
        <v>8294.0435646737169</v>
      </c>
      <c r="AA104" s="72">
        <v>8804.3318144421282</v>
      </c>
      <c r="AB104" s="106">
        <v>14</v>
      </c>
      <c r="AC104" s="116">
        <v>11020.953799480805</v>
      </c>
      <c r="AD104" s="116">
        <v>6924.3223994067812</v>
      </c>
      <c r="AE104" s="117">
        <v>8786.3779585529428</v>
      </c>
      <c r="AF104" s="34">
        <v>0.12448564184875699</v>
      </c>
      <c r="AG104" s="35" t="e">
        <v>#REF!</v>
      </c>
      <c r="AH104" s="75" t="s">
        <v>64</v>
      </c>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row>
    <row r="105" spans="1:86" s="124" customFormat="1" ht="15" x14ac:dyDescent="0.25">
      <c r="A105" s="88" t="s">
        <v>65</v>
      </c>
      <c r="B105" s="29">
        <v>620.75794118027829</v>
      </c>
      <c r="C105" s="106">
        <v>3</v>
      </c>
      <c r="D105" s="116">
        <v>1178.4146831664236</v>
      </c>
      <c r="E105" s="116">
        <v>434.94536339854085</v>
      </c>
      <c r="F105" s="117">
        <v>744.70599591508096</v>
      </c>
      <c r="G105" s="72">
        <v>2212.0376065184332</v>
      </c>
      <c r="H105" s="106">
        <v>4</v>
      </c>
      <c r="I105" s="116">
        <v>4900</v>
      </c>
      <c r="J105" s="116">
        <v>1999.1385415624256</v>
      </c>
      <c r="K105" s="118">
        <v>2830.803438649823</v>
      </c>
      <c r="L105" s="72">
        <v>3473.0452190406977</v>
      </c>
      <c r="M105" s="106">
        <v>4</v>
      </c>
      <c r="N105" s="116">
        <v>5200</v>
      </c>
      <c r="O105" s="116">
        <v>3282.6714177585263</v>
      </c>
      <c r="P105" s="118">
        <v>3857.1904639599807</v>
      </c>
      <c r="Q105" s="72">
        <v>4492.8173992049333</v>
      </c>
      <c r="R105" s="106">
        <v>4</v>
      </c>
      <c r="S105" s="116">
        <v>5400</v>
      </c>
      <c r="T105" s="116">
        <v>4236.4429816097118</v>
      </c>
      <c r="U105" s="118">
        <v>4655.5194450048948</v>
      </c>
      <c r="V105" s="72">
        <v>5006.5259380439184</v>
      </c>
      <c r="W105" s="106">
        <v>4</v>
      </c>
      <c r="X105" s="116">
        <v>5500</v>
      </c>
      <c r="Y105" s="116">
        <v>4413.443135028604</v>
      </c>
      <c r="Z105" s="118">
        <v>4981.62375277911</v>
      </c>
      <c r="AA105" s="72">
        <v>4430.5157769790594</v>
      </c>
      <c r="AB105" s="106">
        <v>4</v>
      </c>
      <c r="AC105" s="116">
        <v>5500</v>
      </c>
      <c r="AD105" s="116">
        <v>3103.0573407099496</v>
      </c>
      <c r="AE105" s="117">
        <v>4366.022223667017</v>
      </c>
      <c r="AF105" s="34">
        <v>0.18963969053077445</v>
      </c>
      <c r="AG105" s="35"/>
      <c r="AH105" s="75" t="s">
        <v>65</v>
      </c>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row>
    <row r="106" spans="1:86" s="124" customFormat="1" ht="15" x14ac:dyDescent="0.25">
      <c r="A106" s="125" t="s">
        <v>66</v>
      </c>
      <c r="B106" s="56">
        <v>0.65211425013134372</v>
      </c>
      <c r="C106" s="40">
        <v>2</v>
      </c>
      <c r="D106" s="58">
        <v>0.65422850026268742</v>
      </c>
      <c r="E106" s="58">
        <v>0.65</v>
      </c>
      <c r="F106" s="58">
        <v>0.65211425013134372</v>
      </c>
      <c r="G106" s="56">
        <v>0.65</v>
      </c>
      <c r="H106" s="39">
        <v>18</v>
      </c>
      <c r="I106" s="57">
        <v>0.7</v>
      </c>
      <c r="J106" s="57">
        <v>0.6</v>
      </c>
      <c r="K106" s="59">
        <v>0.6549220090272283</v>
      </c>
      <c r="L106" s="56">
        <v>0.71750000000000003</v>
      </c>
      <c r="M106" s="39">
        <v>18</v>
      </c>
      <c r="N106" s="57">
        <v>0.8</v>
      </c>
      <c r="O106" s="57">
        <v>0.67</v>
      </c>
      <c r="P106" s="126">
        <v>0.7196889418350465</v>
      </c>
      <c r="Q106" s="56">
        <v>0.77004762038844299</v>
      </c>
      <c r="R106" s="39">
        <v>18</v>
      </c>
      <c r="S106" s="57">
        <v>0.93852542918902027</v>
      </c>
      <c r="T106" s="57">
        <v>0.71985570726139725</v>
      </c>
      <c r="U106" s="59">
        <v>0.78930718855987791</v>
      </c>
      <c r="V106" s="56">
        <v>0.87080134238021056</v>
      </c>
      <c r="W106" s="39">
        <v>16</v>
      </c>
      <c r="X106" s="57">
        <v>1.1076835668697611</v>
      </c>
      <c r="Y106" s="57">
        <v>0.75</v>
      </c>
      <c r="Z106" s="59">
        <v>0.87051682172298506</v>
      </c>
      <c r="AA106" s="56">
        <v>0.95166500000000043</v>
      </c>
      <c r="AB106" s="39">
        <v>15</v>
      </c>
      <c r="AC106" s="57">
        <v>2</v>
      </c>
      <c r="AD106" s="57">
        <v>0.75</v>
      </c>
      <c r="AE106" s="58">
        <v>1.0026946509122303</v>
      </c>
      <c r="AF106" s="34">
        <v>0.10000000000000009</v>
      </c>
      <c r="AG106" s="35" t="e">
        <v>#REF!</v>
      </c>
      <c r="AH106" s="127" t="s">
        <v>66</v>
      </c>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row>
    <row r="107" spans="1:86" s="124" customFormat="1" ht="15" x14ac:dyDescent="0.25">
      <c r="A107" s="88" t="s">
        <v>67</v>
      </c>
      <c r="B107" s="29">
        <v>56909.178137559371</v>
      </c>
      <c r="C107" s="128">
        <v>15</v>
      </c>
      <c r="D107" s="116">
        <v>58626.943506746698</v>
      </c>
      <c r="E107" s="116">
        <v>54243.521677040742</v>
      </c>
      <c r="F107" s="117">
        <v>56590.555058008409</v>
      </c>
      <c r="G107" s="72">
        <v>54050.372404954847</v>
      </c>
      <c r="H107" s="106">
        <v>16</v>
      </c>
      <c r="I107" s="116">
        <v>56259.50207308698</v>
      </c>
      <c r="J107" s="116">
        <v>50394.482530778805</v>
      </c>
      <c r="K107" s="118">
        <v>53922.025166103849</v>
      </c>
      <c r="L107" s="72">
        <v>50567.994659950768</v>
      </c>
      <c r="M107" s="106">
        <v>16</v>
      </c>
      <c r="N107" s="116">
        <v>54657.13098438186</v>
      </c>
      <c r="O107" s="116">
        <v>47928.740079929819</v>
      </c>
      <c r="P107" s="118">
        <v>50945.131532547719</v>
      </c>
      <c r="Q107" s="72">
        <v>46741.443218104185</v>
      </c>
      <c r="R107" s="106">
        <v>16</v>
      </c>
      <c r="S107" s="116">
        <v>52589.803926192522</v>
      </c>
      <c r="T107" s="116">
        <v>43727.960541310029</v>
      </c>
      <c r="U107" s="118">
        <v>47036.535712151643</v>
      </c>
      <c r="V107" s="72">
        <v>40858.940742407918</v>
      </c>
      <c r="W107" s="106">
        <v>14</v>
      </c>
      <c r="X107" s="116">
        <v>50447.302735908925</v>
      </c>
      <c r="Y107" s="116">
        <v>37709.198627602556</v>
      </c>
      <c r="Z107" s="118">
        <v>41849.642948641427</v>
      </c>
      <c r="AA107" s="72">
        <v>35531</v>
      </c>
      <c r="AB107" s="106">
        <v>13</v>
      </c>
      <c r="AC107" s="116">
        <v>43329.854578854196</v>
      </c>
      <c r="AD107" s="116">
        <v>31465.968155203176</v>
      </c>
      <c r="AE107" s="117">
        <v>35960.617256869889</v>
      </c>
      <c r="AF107" s="34">
        <v>-9.9565378820566708E-2</v>
      </c>
      <c r="AG107" s="35" t="e">
        <v>#REF!</v>
      </c>
      <c r="AH107" s="75" t="s">
        <v>67</v>
      </c>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row>
    <row r="108" spans="1:86" s="124" customFormat="1" ht="15" x14ac:dyDescent="0.25">
      <c r="A108" s="88" t="s">
        <v>68</v>
      </c>
      <c r="B108" s="29">
        <v>7160.4819585977057</v>
      </c>
      <c r="C108" s="128">
        <v>12</v>
      </c>
      <c r="D108" s="116">
        <v>7428.3029999999999</v>
      </c>
      <c r="E108" s="116">
        <v>5002.6909101245201</v>
      </c>
      <c r="F108" s="117">
        <v>6882.6858881015532</v>
      </c>
      <c r="G108" s="72">
        <v>7445.6739069389223</v>
      </c>
      <c r="H108" s="106">
        <v>14</v>
      </c>
      <c r="I108" s="116">
        <v>8119.0476190476184</v>
      </c>
      <c r="J108" s="116">
        <v>5002.6909101245201</v>
      </c>
      <c r="K108" s="118">
        <v>7184.1389122287874</v>
      </c>
      <c r="L108" s="72">
        <v>575</v>
      </c>
      <c r="M108" s="106">
        <v>12</v>
      </c>
      <c r="N108" s="116">
        <v>1250</v>
      </c>
      <c r="O108" s="116">
        <v>50</v>
      </c>
      <c r="P108" s="118">
        <v>570.39863181555199</v>
      </c>
      <c r="Q108" s="72">
        <v>300</v>
      </c>
      <c r="R108" s="106">
        <v>9</v>
      </c>
      <c r="S108" s="116">
        <v>1250</v>
      </c>
      <c r="T108" s="116">
        <v>112.52794069818464</v>
      </c>
      <c r="U108" s="118">
        <v>432.85777118868714</v>
      </c>
      <c r="V108" s="72">
        <v>300</v>
      </c>
      <c r="W108" s="106">
        <v>8</v>
      </c>
      <c r="X108" s="116">
        <v>1250</v>
      </c>
      <c r="Y108" s="116">
        <v>183.19199999999998</v>
      </c>
      <c r="Z108" s="118">
        <v>485.399</v>
      </c>
      <c r="AA108" s="72">
        <v>300</v>
      </c>
      <c r="AB108" s="106">
        <v>7</v>
      </c>
      <c r="AC108" s="116">
        <v>1250</v>
      </c>
      <c r="AD108" s="116">
        <v>183.19199999999998</v>
      </c>
      <c r="AE108" s="117">
        <v>490.45600000000002</v>
      </c>
      <c r="AF108" s="34">
        <v>-0.551972872572012</v>
      </c>
      <c r="AG108" s="35" t="e">
        <v>#REF!</v>
      </c>
      <c r="AH108" s="75" t="s">
        <v>68</v>
      </c>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row>
    <row r="109" spans="1:86" s="124" customFormat="1" ht="15" x14ac:dyDescent="0.25">
      <c r="A109" s="87"/>
      <c r="B109" s="29" t="s">
        <v>50</v>
      </c>
      <c r="C109" s="39" t="s">
        <v>50</v>
      </c>
      <c r="D109" s="40" t="s">
        <v>50</v>
      </c>
      <c r="E109" s="40" t="s">
        <v>50</v>
      </c>
      <c r="F109" s="41" t="s">
        <v>50</v>
      </c>
      <c r="G109" s="29"/>
      <c r="H109" s="39"/>
      <c r="I109" s="40"/>
      <c r="J109" s="40"/>
      <c r="K109" s="42" t="s">
        <v>50</v>
      </c>
      <c r="L109" s="29"/>
      <c r="M109" s="39"/>
      <c r="N109" s="40"/>
      <c r="O109" s="40"/>
      <c r="P109" s="42" t="s">
        <v>50</v>
      </c>
      <c r="Q109" s="29"/>
      <c r="R109" s="39"/>
      <c r="S109" s="40"/>
      <c r="T109" s="40"/>
      <c r="U109" s="42" t="s">
        <v>50</v>
      </c>
      <c r="V109" s="29"/>
      <c r="W109" s="39"/>
      <c r="X109" s="40"/>
      <c r="Y109" s="40"/>
      <c r="Z109" s="42" t="s">
        <v>50</v>
      </c>
      <c r="AA109" s="29"/>
      <c r="AB109" s="39"/>
      <c r="AC109" s="40"/>
      <c r="AD109" s="40"/>
      <c r="AE109" s="41" t="s">
        <v>50</v>
      </c>
      <c r="AF109" s="34"/>
      <c r="AG109" s="35"/>
      <c r="AH109" s="77"/>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row>
    <row r="110" spans="1:86" s="37" customFormat="1" ht="15" x14ac:dyDescent="0.25">
      <c r="A110" s="87" t="s">
        <v>69</v>
      </c>
      <c r="B110" s="29">
        <v>3173.1316442135558</v>
      </c>
      <c r="C110" s="39">
        <v>16</v>
      </c>
      <c r="D110" s="40">
        <v>3324.4325554577117</v>
      </c>
      <c r="E110" s="40">
        <v>3035.0970603535302</v>
      </c>
      <c r="F110" s="41">
        <v>3177.2839227851587</v>
      </c>
      <c r="G110" s="29">
        <v>12757</v>
      </c>
      <c r="H110" s="39">
        <v>17</v>
      </c>
      <c r="I110" s="40">
        <v>13189</v>
      </c>
      <c r="J110" s="40">
        <v>12036.60253184459</v>
      </c>
      <c r="K110" s="42">
        <v>12746.200178246418</v>
      </c>
      <c r="L110" s="29">
        <v>12683.794119223699</v>
      </c>
      <c r="M110" s="39">
        <v>17</v>
      </c>
      <c r="N110" s="40">
        <v>13749</v>
      </c>
      <c r="O110" s="40">
        <v>11747.09172911046</v>
      </c>
      <c r="P110" s="42">
        <v>12700.989234186287</v>
      </c>
      <c r="Q110" s="29">
        <v>12684.1520948173</v>
      </c>
      <c r="R110" s="39">
        <v>17</v>
      </c>
      <c r="S110" s="40">
        <v>14127</v>
      </c>
      <c r="T110" s="40">
        <v>11684.791222078817</v>
      </c>
      <c r="U110" s="42">
        <v>12791.35237715613</v>
      </c>
      <c r="V110" s="29">
        <v>12537.502169908927</v>
      </c>
      <c r="W110" s="39">
        <v>15</v>
      </c>
      <c r="X110" s="40">
        <v>14178.565888880299</v>
      </c>
      <c r="Y110" s="40">
        <v>11657.819219064502</v>
      </c>
      <c r="Z110" s="42">
        <v>12733.965121723004</v>
      </c>
      <c r="AA110" s="29">
        <v>12623.837622698267</v>
      </c>
      <c r="AB110" s="39">
        <v>14</v>
      </c>
      <c r="AC110" s="40">
        <v>14391.308489826901</v>
      </c>
      <c r="AD110" s="40">
        <v>11704.6497562483</v>
      </c>
      <c r="AE110" s="41">
        <v>12798.338291295762</v>
      </c>
      <c r="AF110" s="34">
        <v>-2.6198719104117973E-3</v>
      </c>
      <c r="AG110" s="35" t="e">
        <v>#REF!</v>
      </c>
      <c r="AH110" s="77" t="s">
        <v>69</v>
      </c>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row>
    <row r="111" spans="1:86" s="37" customFormat="1" ht="15" x14ac:dyDescent="0.25">
      <c r="A111" s="87" t="s">
        <v>70</v>
      </c>
      <c r="B111" s="29">
        <v>2957.4291254457903</v>
      </c>
      <c r="C111" s="39">
        <v>4</v>
      </c>
      <c r="D111" s="40">
        <v>2969.7839915235618</v>
      </c>
      <c r="E111" s="40">
        <v>2790.9536088731302</v>
      </c>
      <c r="F111" s="41">
        <v>2918.8989628220679</v>
      </c>
      <c r="G111" s="29">
        <v>12041.732512678576</v>
      </c>
      <c r="H111" s="39">
        <v>4</v>
      </c>
      <c r="I111" s="40">
        <v>12315.115337773101</v>
      </c>
      <c r="J111" s="40">
        <v>11852.2189803736</v>
      </c>
      <c r="K111" s="42">
        <v>12062.699835875965</v>
      </c>
      <c r="L111" s="29">
        <v>12198.707441761555</v>
      </c>
      <c r="M111" s="39">
        <v>4</v>
      </c>
      <c r="N111" s="40">
        <v>12725.2431641433</v>
      </c>
      <c r="O111" s="40">
        <v>11727.194909444253</v>
      </c>
      <c r="P111" s="42">
        <v>12212.463239277666</v>
      </c>
      <c r="Q111" s="29">
        <v>12705.228832559438</v>
      </c>
      <c r="R111" s="39">
        <v>4</v>
      </c>
      <c r="S111" s="40">
        <v>13073.989006735999</v>
      </c>
      <c r="T111" s="40">
        <v>11513.488372093023</v>
      </c>
      <c r="U111" s="42">
        <v>12499.483760986976</v>
      </c>
      <c r="V111" s="29">
        <v>13072.45168441185</v>
      </c>
      <c r="W111" s="39">
        <v>4</v>
      </c>
      <c r="X111" s="40">
        <v>13351.191447716486</v>
      </c>
      <c r="Y111" s="40">
        <v>11280.930232558141</v>
      </c>
      <c r="Z111" s="42">
        <v>12694.256262274583</v>
      </c>
      <c r="AA111" s="29">
        <v>13171.69933535875</v>
      </c>
      <c r="AB111" s="39">
        <v>4</v>
      </c>
      <c r="AC111" s="40">
        <v>13548.166627884078</v>
      </c>
      <c r="AD111" s="40">
        <v>11047.372093023256</v>
      </c>
      <c r="AE111" s="41">
        <v>12734.734347906207</v>
      </c>
      <c r="AF111" s="34">
        <v>2.2676339332107887E-2</v>
      </c>
      <c r="AG111" s="35" t="e">
        <v>#REF!</v>
      </c>
      <c r="AH111" s="77" t="s">
        <v>70</v>
      </c>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row>
    <row r="112" spans="1:86" s="37" customFormat="1" ht="15" x14ac:dyDescent="0.25">
      <c r="A112" s="129" t="s">
        <v>71</v>
      </c>
      <c r="B112" s="29">
        <v>2555.0015441095525</v>
      </c>
      <c r="C112" s="106">
        <v>16</v>
      </c>
      <c r="D112" s="116">
        <v>2772.9554152538244</v>
      </c>
      <c r="E112" s="116">
        <v>2348.6961542714153</v>
      </c>
      <c r="F112" s="117">
        <v>2542.1388103759386</v>
      </c>
      <c r="G112" s="72">
        <v>9655.2581169092518</v>
      </c>
      <c r="H112" s="106">
        <v>16</v>
      </c>
      <c r="I112" s="116">
        <v>10288.058302885251</v>
      </c>
      <c r="J112" s="116">
        <v>8663</v>
      </c>
      <c r="K112" s="118">
        <v>9621.1750961113521</v>
      </c>
      <c r="L112" s="72">
        <v>10951.039273857556</v>
      </c>
      <c r="M112" s="106">
        <v>16</v>
      </c>
      <c r="N112" s="116">
        <v>11626.456452154731</v>
      </c>
      <c r="O112" s="116">
        <v>9349.8803307763737</v>
      </c>
      <c r="P112" s="119">
        <v>10767.759359328355</v>
      </c>
      <c r="Q112" s="72">
        <v>11903.870502774262</v>
      </c>
      <c r="R112" s="106">
        <v>16</v>
      </c>
      <c r="S112" s="116">
        <v>12995.546705455785</v>
      </c>
      <c r="T112" s="116">
        <v>10125.16872200491</v>
      </c>
      <c r="U112" s="118">
        <v>11816.233842398864</v>
      </c>
      <c r="V112" s="72">
        <v>13247.862310177235</v>
      </c>
      <c r="W112" s="106">
        <v>14</v>
      </c>
      <c r="X112" s="116">
        <v>14270.299394862406</v>
      </c>
      <c r="Y112" s="116">
        <v>10926.709091942861</v>
      </c>
      <c r="Z112" s="118">
        <v>13148.541381281741</v>
      </c>
      <c r="AA112" s="72">
        <v>14272.955008265624</v>
      </c>
      <c r="AB112" s="106">
        <v>14</v>
      </c>
      <c r="AC112" s="116">
        <v>15281.184593704369</v>
      </c>
      <c r="AD112" s="116">
        <v>11567.943623668023</v>
      </c>
      <c r="AE112" s="117">
        <v>13893.656502497028</v>
      </c>
      <c r="AF112" s="34">
        <v>0.10264954373839497</v>
      </c>
      <c r="AG112" s="35" t="e">
        <v>#REF!</v>
      </c>
      <c r="AH112" s="130" t="s">
        <v>71</v>
      </c>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row>
    <row r="113" spans="1:86" s="124" customFormat="1" ht="15" x14ac:dyDescent="0.25">
      <c r="A113" s="88" t="s">
        <v>72</v>
      </c>
      <c r="B113" s="29">
        <v>1251.1070611353909</v>
      </c>
      <c r="C113" s="106">
        <v>17</v>
      </c>
      <c r="D113" s="116">
        <v>1679.9183789903755</v>
      </c>
      <c r="E113" s="116">
        <v>971.14520256592505</v>
      </c>
      <c r="F113" s="117">
        <v>1246.6082786992515</v>
      </c>
      <c r="G113" s="72">
        <v>4403.1900398317575</v>
      </c>
      <c r="H113" s="106">
        <v>17</v>
      </c>
      <c r="I113" s="116">
        <v>5829.238166441085</v>
      </c>
      <c r="J113" s="116">
        <v>3361.0378038315766</v>
      </c>
      <c r="K113" s="118">
        <v>4443.5432731824339</v>
      </c>
      <c r="L113" s="72">
        <v>5275.7494738366895</v>
      </c>
      <c r="M113" s="106">
        <v>17</v>
      </c>
      <c r="N113" s="116">
        <v>5927.7240086270904</v>
      </c>
      <c r="O113" s="116">
        <v>3320.3367813555683</v>
      </c>
      <c r="P113" s="119">
        <v>5154.1476213557444</v>
      </c>
      <c r="Q113" s="72">
        <v>6119.693905980992</v>
      </c>
      <c r="R113" s="106">
        <v>17</v>
      </c>
      <c r="S113" s="116">
        <v>7039.5858474758334</v>
      </c>
      <c r="T113" s="116">
        <v>3574.5571374371461</v>
      </c>
      <c r="U113" s="118">
        <v>5814.707240961312</v>
      </c>
      <c r="V113" s="72">
        <v>6828</v>
      </c>
      <c r="W113" s="106">
        <v>15</v>
      </c>
      <c r="X113" s="116">
        <v>7804.5306306646999</v>
      </c>
      <c r="Y113" s="116">
        <v>5766.7885978778395</v>
      </c>
      <c r="Z113" s="118">
        <v>6756.2973650435461</v>
      </c>
      <c r="AA113" s="72">
        <v>7488.6602042186078</v>
      </c>
      <c r="AB113" s="106">
        <v>14</v>
      </c>
      <c r="AC113" s="116">
        <v>8393.1297598506881</v>
      </c>
      <c r="AD113" s="116">
        <v>5854.2107022669497</v>
      </c>
      <c r="AE113" s="117">
        <v>7347.8191361728777</v>
      </c>
      <c r="AF113" s="34">
        <v>0.14198177707068904</v>
      </c>
      <c r="AG113" s="35" t="e">
        <v>#REF!</v>
      </c>
      <c r="AH113" s="75" t="s">
        <v>72</v>
      </c>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row>
    <row r="114" spans="1:86" s="124" customFormat="1" ht="15.75" thickBot="1" x14ac:dyDescent="0.3">
      <c r="A114" s="131" t="s">
        <v>73</v>
      </c>
      <c r="B114" s="81">
        <v>934</v>
      </c>
      <c r="C114" s="132">
        <v>15</v>
      </c>
      <c r="D114" s="133">
        <v>1555.3483451156412</v>
      </c>
      <c r="E114" s="133">
        <v>220</v>
      </c>
      <c r="F114" s="134">
        <v>954.0282852050633</v>
      </c>
      <c r="G114" s="135">
        <v>3361.0378038315766</v>
      </c>
      <c r="H114" s="132">
        <v>17</v>
      </c>
      <c r="I114" s="133">
        <v>4368.6076177187097</v>
      </c>
      <c r="J114" s="133">
        <v>990.81690503727077</v>
      </c>
      <c r="K114" s="136">
        <v>3214.6656418266648</v>
      </c>
      <c r="L114" s="135">
        <v>4295.2880675419729</v>
      </c>
      <c r="M114" s="132">
        <v>17</v>
      </c>
      <c r="N114" s="133">
        <v>5791.8608961649788</v>
      </c>
      <c r="O114" s="133">
        <v>1089.6730827385788</v>
      </c>
      <c r="P114" s="137">
        <v>4150.6273624826717</v>
      </c>
      <c r="Q114" s="135">
        <v>5002</v>
      </c>
      <c r="R114" s="132">
        <v>17</v>
      </c>
      <c r="S114" s="133">
        <v>6561.5327510241368</v>
      </c>
      <c r="T114" s="133">
        <v>1301.7194461858401</v>
      </c>
      <c r="U114" s="136">
        <v>4874.4167935616188</v>
      </c>
      <c r="V114" s="135">
        <v>6250</v>
      </c>
      <c r="W114" s="132">
        <v>15</v>
      </c>
      <c r="X114" s="133">
        <v>7215.954167984959</v>
      </c>
      <c r="Y114" s="133">
        <v>1493.4607191968034</v>
      </c>
      <c r="Z114" s="136">
        <v>5828.2339508166688</v>
      </c>
      <c r="AA114" s="135">
        <v>6996.3138322610166</v>
      </c>
      <c r="AB114" s="132">
        <v>14</v>
      </c>
      <c r="AC114" s="133">
        <v>8079.9261871208801</v>
      </c>
      <c r="AD114" s="133">
        <v>1667.5774369172136</v>
      </c>
      <c r="AE114" s="134">
        <v>6470.0173270279483</v>
      </c>
      <c r="AF114" s="138">
        <v>0.20115477266345883</v>
      </c>
      <c r="AG114" s="35" t="e">
        <v>#REF!</v>
      </c>
      <c r="AH114" s="75" t="s">
        <v>73</v>
      </c>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row>
    <row r="115" spans="1:86" ht="39" customHeight="1" thickTop="1" x14ac:dyDescent="0.25">
      <c r="A115" s="87"/>
      <c r="B115" s="15"/>
      <c r="C115" s="16"/>
      <c r="D115" s="10"/>
      <c r="E115" s="10"/>
      <c r="F115" s="17"/>
      <c r="G115" s="15"/>
      <c r="H115" s="16"/>
      <c r="I115" s="10"/>
      <c r="J115" s="10"/>
      <c r="K115" s="17"/>
      <c r="L115" s="15"/>
      <c r="M115" s="16"/>
      <c r="N115" s="10"/>
      <c r="O115" s="10"/>
      <c r="P115" s="17"/>
      <c r="Q115" s="15"/>
      <c r="R115" s="16"/>
      <c r="S115" s="10"/>
      <c r="T115" s="10"/>
      <c r="U115" s="17"/>
      <c r="V115" s="15"/>
      <c r="W115" s="16"/>
      <c r="X115" s="10"/>
      <c r="Y115" s="10"/>
      <c r="Z115" s="17"/>
      <c r="AA115" s="15"/>
      <c r="AB115" s="16"/>
      <c r="AC115" s="10"/>
      <c r="AD115" s="10"/>
      <c r="AE115" s="17"/>
      <c r="AF115" s="9"/>
      <c r="AH115" s="18"/>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row>
    <row r="116" spans="1:86" x14ac:dyDescent="0.25">
      <c r="A116" s="22" t="s">
        <v>1</v>
      </c>
      <c r="B116" s="15"/>
      <c r="C116" s="16"/>
      <c r="D116" s="10"/>
      <c r="E116" s="10"/>
      <c r="F116" s="17"/>
      <c r="G116" s="15"/>
      <c r="H116" s="16"/>
      <c r="I116" s="10"/>
      <c r="J116" s="10"/>
      <c r="K116" s="17"/>
      <c r="L116" s="15"/>
      <c r="M116" s="16"/>
      <c r="N116" s="10"/>
      <c r="O116" s="10"/>
      <c r="P116" s="17"/>
      <c r="Q116" s="15"/>
      <c r="R116" s="16"/>
      <c r="S116" s="10"/>
      <c r="T116" s="10"/>
      <c r="U116" s="17"/>
      <c r="V116" s="15"/>
      <c r="W116" s="16"/>
      <c r="X116" s="10"/>
      <c r="Y116" s="10"/>
      <c r="Z116" s="17"/>
      <c r="AA116" s="15"/>
      <c r="AB116" s="16"/>
      <c r="AC116" s="10"/>
      <c r="AD116" s="10"/>
      <c r="AE116" s="17"/>
      <c r="AF116" s="18"/>
      <c r="AH116" s="2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row>
    <row r="117" spans="1:86" x14ac:dyDescent="0.25">
      <c r="A117" s="14" t="s">
        <v>2</v>
      </c>
      <c r="B117" s="15"/>
      <c r="C117" s="16"/>
      <c r="D117" s="10"/>
      <c r="E117" s="10"/>
      <c r="F117" s="17"/>
      <c r="G117" s="15"/>
      <c r="H117" s="16"/>
      <c r="I117" s="10"/>
      <c r="J117" s="10"/>
      <c r="K117" s="17"/>
      <c r="L117" s="15"/>
      <c r="M117" s="16"/>
      <c r="N117" s="10"/>
      <c r="O117" s="10"/>
      <c r="P117" s="17"/>
      <c r="Q117" s="15"/>
      <c r="R117" s="16"/>
      <c r="S117" s="10"/>
      <c r="T117" s="10"/>
      <c r="U117" s="17"/>
      <c r="V117" s="15"/>
      <c r="W117" s="16"/>
      <c r="X117" s="10"/>
      <c r="Y117" s="10"/>
      <c r="Z117" s="17"/>
      <c r="AA117" s="15"/>
      <c r="AB117" s="16"/>
      <c r="AC117" s="10"/>
      <c r="AD117" s="10"/>
      <c r="AE117" s="17"/>
      <c r="AF117" s="18"/>
      <c r="AH117" s="19"/>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row>
    <row r="118" spans="1:86" x14ac:dyDescent="0.25">
      <c r="A118" s="14" t="s">
        <v>3</v>
      </c>
      <c r="B118" s="15"/>
      <c r="C118" s="16"/>
      <c r="D118" s="10"/>
      <c r="E118" s="10"/>
      <c r="F118" s="17"/>
      <c r="G118" s="15"/>
      <c r="H118" s="16"/>
      <c r="I118" s="10"/>
      <c r="J118" s="10"/>
      <c r="K118" s="17"/>
      <c r="L118" s="15"/>
      <c r="M118" s="16"/>
      <c r="N118" s="10"/>
      <c r="O118" s="10"/>
      <c r="P118" s="17"/>
      <c r="Q118" s="15"/>
      <c r="R118" s="16"/>
      <c r="S118" s="10"/>
      <c r="T118" s="10"/>
      <c r="U118" s="17"/>
      <c r="V118" s="15"/>
      <c r="W118" s="16"/>
      <c r="X118" s="10"/>
      <c r="Y118" s="10"/>
      <c r="Z118" s="17"/>
      <c r="AA118" s="15"/>
      <c r="AB118" s="16"/>
      <c r="AC118" s="10"/>
      <c r="AD118" s="10"/>
      <c r="AE118" s="17"/>
      <c r="AF118" s="18"/>
      <c r="AH118" s="19"/>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row>
    <row r="119" spans="1:86" x14ac:dyDescent="0.25">
      <c r="A119" s="20"/>
      <c r="B119" s="15"/>
      <c r="C119" s="16"/>
      <c r="D119" s="10"/>
      <c r="E119" s="10"/>
      <c r="F119" s="17"/>
      <c r="G119" s="15"/>
      <c r="H119" s="16"/>
      <c r="I119" s="10"/>
      <c r="J119" s="10"/>
      <c r="K119" s="17"/>
      <c r="L119" s="15"/>
      <c r="M119" s="16"/>
      <c r="N119" s="10"/>
      <c r="O119" s="10"/>
      <c r="P119" s="17"/>
      <c r="Q119" s="15"/>
      <c r="R119" s="16"/>
      <c r="S119" s="10"/>
      <c r="T119" s="10"/>
      <c r="U119" s="17"/>
      <c r="V119" s="15"/>
      <c r="W119" s="16"/>
      <c r="X119" s="10"/>
      <c r="Y119" s="10"/>
      <c r="Z119" s="17"/>
      <c r="AA119" s="15"/>
      <c r="AB119" s="16"/>
      <c r="AC119" s="10"/>
      <c r="AD119" s="10"/>
      <c r="AE119" s="17"/>
      <c r="AF119" s="18"/>
      <c r="AH119" s="21"/>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row>
    <row r="120" spans="1:86" x14ac:dyDescent="0.25">
      <c r="A120" s="20"/>
      <c r="B120" s="15"/>
      <c r="C120" s="16"/>
      <c r="D120" s="10"/>
      <c r="E120" s="10"/>
      <c r="F120" s="17"/>
      <c r="G120" s="15"/>
      <c r="H120" s="16"/>
      <c r="I120" s="10"/>
      <c r="J120" s="10"/>
      <c r="K120" s="17"/>
      <c r="L120" s="15"/>
      <c r="M120" s="16"/>
      <c r="N120" s="10"/>
      <c r="O120" s="10"/>
      <c r="P120" s="17"/>
      <c r="Q120" s="15"/>
      <c r="R120" s="16"/>
      <c r="S120" s="10"/>
      <c r="T120" s="10"/>
      <c r="U120" s="17"/>
      <c r="V120" s="15"/>
      <c r="W120" s="16"/>
      <c r="X120" s="10"/>
      <c r="Y120" s="10"/>
      <c r="Z120" s="17"/>
      <c r="AA120" s="15"/>
      <c r="AB120" s="16"/>
      <c r="AC120" s="10"/>
      <c r="AD120" s="10"/>
      <c r="AE120" s="17"/>
      <c r="AF120" s="18"/>
      <c r="AH120" s="21"/>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row>
    <row r="121" spans="1:86" x14ac:dyDescent="0.25">
      <c r="A121" s="22" t="s">
        <v>4</v>
      </c>
      <c r="B121" s="15"/>
      <c r="C121" s="16"/>
      <c r="D121" s="10"/>
      <c r="E121" s="10"/>
      <c r="F121" s="17"/>
      <c r="G121" s="15"/>
      <c r="H121" s="16"/>
      <c r="I121" s="10"/>
      <c r="J121" s="10"/>
      <c r="K121" s="17"/>
      <c r="L121" s="15"/>
      <c r="M121" s="16"/>
      <c r="N121" s="10"/>
      <c r="O121" s="10"/>
      <c r="P121" s="17"/>
      <c r="Q121" s="15"/>
      <c r="R121" s="16"/>
      <c r="S121" s="10"/>
      <c r="T121" s="10"/>
      <c r="U121" s="17"/>
      <c r="V121" s="15"/>
      <c r="W121" s="16"/>
      <c r="X121" s="10"/>
      <c r="Y121" s="10"/>
      <c r="Z121" s="17"/>
      <c r="AA121" s="15"/>
      <c r="AB121" s="16"/>
      <c r="AC121" s="10"/>
      <c r="AD121" s="10"/>
      <c r="AE121" s="17"/>
      <c r="AF121" s="18"/>
      <c r="AH121" s="2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row>
    <row r="122" spans="1:86" x14ac:dyDescent="0.25">
      <c r="A122" s="20" t="s">
        <v>5</v>
      </c>
      <c r="B122" s="15"/>
      <c r="C122" s="16"/>
      <c r="D122" s="10"/>
      <c r="E122" s="10"/>
      <c r="F122" s="17"/>
      <c r="G122" s="15"/>
      <c r="H122" s="16"/>
      <c r="I122" s="10"/>
      <c r="J122" s="10"/>
      <c r="K122" s="17"/>
      <c r="L122" s="15"/>
      <c r="M122" s="16"/>
      <c r="N122" s="10"/>
      <c r="O122" s="10"/>
      <c r="P122" s="17"/>
      <c r="Q122" s="15"/>
      <c r="R122" s="16"/>
      <c r="S122" s="10"/>
      <c r="T122" s="10"/>
      <c r="U122" s="17"/>
      <c r="V122" s="15"/>
      <c r="W122" s="16"/>
      <c r="X122" s="10"/>
      <c r="Y122" s="10"/>
      <c r="Z122" s="17"/>
      <c r="AA122" s="15"/>
      <c r="AB122" s="16"/>
      <c r="AC122" s="10"/>
      <c r="AD122" s="10"/>
      <c r="AE122" s="17"/>
      <c r="AF122" s="18"/>
      <c r="AH122" s="21"/>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row>
    <row r="123" spans="1:86" x14ac:dyDescent="0.25">
      <c r="A123" s="14" t="s">
        <v>6</v>
      </c>
      <c r="B123" s="15"/>
      <c r="C123" s="16"/>
      <c r="D123" s="10"/>
      <c r="E123" s="10"/>
      <c r="F123" s="17"/>
      <c r="G123" s="15"/>
      <c r="H123" s="16"/>
      <c r="I123" s="10"/>
      <c r="J123" s="10"/>
      <c r="K123" s="17"/>
      <c r="L123" s="15"/>
      <c r="M123" s="16"/>
      <c r="N123" s="10"/>
      <c r="O123" s="10"/>
      <c r="P123" s="17"/>
      <c r="Q123" s="15"/>
      <c r="R123" s="16"/>
      <c r="S123" s="10"/>
      <c r="T123" s="10"/>
      <c r="U123" s="17"/>
      <c r="V123" s="15"/>
      <c r="W123" s="16"/>
      <c r="X123" s="10"/>
      <c r="Y123" s="10"/>
      <c r="Z123" s="17"/>
      <c r="AA123" s="15"/>
      <c r="AB123" s="16"/>
      <c r="AC123" s="10"/>
      <c r="AD123" s="10"/>
      <c r="AE123" s="17"/>
      <c r="AF123" s="18"/>
      <c r="AH123" s="19"/>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row>
    <row r="124" spans="1:86" x14ac:dyDescent="0.25">
      <c r="A124" s="14" t="s">
        <v>7</v>
      </c>
      <c r="B124" s="15"/>
      <c r="C124" s="16"/>
      <c r="D124" s="10"/>
      <c r="E124" s="10"/>
      <c r="F124" s="17"/>
      <c r="G124" s="15"/>
      <c r="H124" s="16"/>
      <c r="I124" s="10"/>
      <c r="J124" s="10"/>
      <c r="K124" s="17"/>
      <c r="L124" s="15"/>
      <c r="M124" s="16"/>
      <c r="N124" s="10"/>
      <c r="O124" s="10"/>
      <c r="P124" s="17"/>
      <c r="Q124" s="15"/>
      <c r="R124" s="16"/>
      <c r="S124" s="10"/>
      <c r="T124" s="10"/>
      <c r="U124" s="17"/>
      <c r="V124" s="15"/>
      <c r="W124" s="16"/>
      <c r="X124" s="10"/>
      <c r="Y124" s="10"/>
      <c r="Z124" s="17"/>
      <c r="AA124" s="15"/>
      <c r="AB124" s="16"/>
      <c r="AC124" s="10"/>
      <c r="AD124" s="10"/>
      <c r="AE124" s="17"/>
      <c r="AF124" s="18"/>
      <c r="AH124" s="18"/>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row>
    <row r="125" spans="1:86" ht="17.25" thickBot="1" x14ac:dyDescent="0.3">
      <c r="A125" s="140"/>
      <c r="B125" s="141"/>
      <c r="C125" s="142"/>
      <c r="D125" s="143"/>
      <c r="E125" s="143"/>
      <c r="F125" s="144"/>
      <c r="G125" s="141"/>
      <c r="H125" s="142"/>
      <c r="I125" s="143"/>
      <c r="J125" s="143"/>
      <c r="K125" s="144"/>
      <c r="L125" s="141"/>
      <c r="M125" s="142"/>
      <c r="N125" s="143"/>
      <c r="O125" s="143"/>
      <c r="P125" s="144"/>
      <c r="Q125" s="141"/>
      <c r="R125" s="142"/>
      <c r="S125" s="143"/>
      <c r="T125" s="143"/>
      <c r="U125" s="144"/>
      <c r="V125" s="141"/>
      <c r="W125" s="142"/>
      <c r="X125" s="143"/>
      <c r="Y125" s="143"/>
      <c r="Z125" s="144"/>
      <c r="AA125" s="141"/>
      <c r="AB125" s="142"/>
      <c r="AC125" s="143"/>
      <c r="AD125" s="143"/>
      <c r="AE125" s="144"/>
      <c r="AF125" s="145"/>
      <c r="AH125" s="146"/>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row>
    <row r="126" spans="1:86" ht="17.25" thickTop="1" x14ac:dyDescent="0.25"/>
  </sheetData>
  <hyperlinks>
    <hyperlink ref="R12" location="'FY 06'!B3" display="'FY 06'!B3"/>
    <hyperlink ref="S12" location="'FY 06'!B3" display="'FY 06'!B3"/>
    <hyperlink ref="T12" location="'FY 06'!B3" display="'FY 06'!B3"/>
    <hyperlink ref="W12" location="'FY 06'!B3" display="'FY 06'!B3"/>
    <hyperlink ref="X12" location="'FY 06'!B3" display="'FY 06'!B3"/>
    <hyperlink ref="Y12" location="'FY 06'!B3" display="'FY 06'!B3"/>
    <hyperlink ref="AB12" location="'FY 06'!B3" display="'FY 06'!B3"/>
    <hyperlink ref="AC12" location="'FY 06'!B3" display="'FY 06'!B3"/>
    <hyperlink ref="AD12" location="'FY 06'!B3" display="'FY 06'!B3"/>
    <hyperlink ref="G12" location="'CY Estimates'!A1" display="'CY Estimates'!A1"/>
    <hyperlink ref="B12" location="'Q4 Estimates'!Print_Area" display="'Q4 Estimates'!Print_Area"/>
    <hyperlink ref="L12" location="'CY+1 Estimates'!Print_Area" display="'CY+1 Estimates'!Print_Area"/>
    <hyperlink ref="AA12" location="'CY+4 Estimates'!Print_Area" display="'CY+4 Estimates'!Print_Area"/>
  </hyperlinks>
  <printOptions horizontalCentered="1" verticalCentered="1"/>
  <pageMargins left="0.11811023622047245" right="0.15748031496062992" top="0.51181102362204722" bottom="0.15748031496062992" header="0.19685039370078741" footer="0.23622047244094491"/>
  <pageSetup paperSize="9" scale="42" fitToHeight="2" orientation="landscape" cellComments="asDisplayed" r:id="rId1"/>
  <headerFooter>
    <oddHeader>&amp;L&amp;"Arial,Fett"&amp;48Consensus Q2 AND FY 2017 - 2021. Details.</oddHeader>
    <oddFooter>&amp;L&amp;"Arial,Fett"&amp;16As of July 17, 2017&amp;R&amp;"Tele-GroteskFet,Standard"&amp;16&amp;P</oddFooter>
  </headerFooter>
  <rowBreaks count="1" manualBreakCount="1">
    <brk id="76" max="3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Overview Ys</vt:lpstr>
      <vt:lpstr>'Overview Ys'!Druckbereich</vt:lpstr>
      <vt:lpstr>'Overview Ys'!Drucktitel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A36477110</dc:creator>
  <cp:lastModifiedBy>A36477110</cp:lastModifiedBy>
  <dcterms:created xsi:type="dcterms:W3CDTF">2017-07-17T16:10:59Z</dcterms:created>
  <dcterms:modified xsi:type="dcterms:W3CDTF">2017-07-17T16:19:46Z</dcterms:modified>
</cp:coreProperties>
</file>